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ku29 - Oprava chodníků n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'sku29 - Oprava chodníků n...'!$C$83:$K$367</definedName>
    <definedName name="_xlnm.Print_Area" localSheetId="1">'sku29 - Oprava chodníků n...'!$C$4:$J$34,'sku29 - Oprava chodníků n...'!$C$40:$J$67,'sku29 - Oprava chodníků n...'!$C$73:$K$367</definedName>
    <definedName name="_xlnm.Print_Titles" localSheetId="1">'sku29 - Oprava chodníků n...'!$83:$83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367"/>
  <c r="BH367"/>
  <c r="BG367"/>
  <c r="BF367"/>
  <c r="T367"/>
  <c r="T366"/>
  <c r="R367"/>
  <c r="R366"/>
  <c r="P367"/>
  <c r="P366"/>
  <c r="BK367"/>
  <c r="BK366"/>
  <c r="J366"/>
  <c r="J367"/>
  <c r="BE367"/>
  <c r="J66"/>
  <c r="BI365"/>
  <c r="BH365"/>
  <c r="BG365"/>
  <c r="BF365"/>
  <c r="T365"/>
  <c r="R365"/>
  <c r="P365"/>
  <c r="BK365"/>
  <c r="J365"/>
  <c r="BE365"/>
  <c r="BI361"/>
  <c r="BH361"/>
  <c r="BG361"/>
  <c r="BF361"/>
  <c r="T361"/>
  <c r="T360"/>
  <c r="R361"/>
  <c r="R360"/>
  <c r="P361"/>
  <c r="P360"/>
  <c r="BK361"/>
  <c r="BK360"/>
  <c r="J360"/>
  <c r="J361"/>
  <c r="BE361"/>
  <c r="J65"/>
  <c r="BI359"/>
  <c r="BH359"/>
  <c r="BG359"/>
  <c r="BF359"/>
  <c r="T359"/>
  <c r="T358"/>
  <c r="R359"/>
  <c r="R358"/>
  <c r="P359"/>
  <c r="P358"/>
  <c r="BK359"/>
  <c r="BK358"/>
  <c r="J358"/>
  <c r="J359"/>
  <c r="BE359"/>
  <c r="J64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5"/>
  <c r="BH345"/>
  <c r="BG345"/>
  <c r="BF345"/>
  <c r="T345"/>
  <c r="T344"/>
  <c r="T343"/>
  <c r="R345"/>
  <c r="R344"/>
  <c r="R343"/>
  <c r="P345"/>
  <c r="P344"/>
  <c r="P343"/>
  <c r="BK345"/>
  <c r="BK344"/>
  <c r="J344"/>
  <c r="BK343"/>
  <c r="J343"/>
  <c r="J345"/>
  <c r="BE345"/>
  <c r="J63"/>
  <c r="J62"/>
  <c r="BI339"/>
  <c r="BH339"/>
  <c r="BG339"/>
  <c r="BF339"/>
  <c r="T339"/>
  <c r="R339"/>
  <c r="P339"/>
  <c r="BK339"/>
  <c r="J339"/>
  <c r="BE339"/>
  <c r="BI335"/>
  <c r="BH335"/>
  <c r="BG335"/>
  <c r="BF335"/>
  <c r="T335"/>
  <c r="T334"/>
  <c r="R335"/>
  <c r="R334"/>
  <c r="P335"/>
  <c r="P334"/>
  <c r="BK335"/>
  <c r="BK334"/>
  <c r="J334"/>
  <c r="J335"/>
  <c r="BE335"/>
  <c r="J61"/>
  <c r="BI333"/>
  <c r="BH333"/>
  <c r="BG333"/>
  <c r="BF333"/>
  <c r="T333"/>
  <c r="T332"/>
  <c r="R333"/>
  <c r="R332"/>
  <c r="P333"/>
  <c r="P332"/>
  <c r="BK333"/>
  <c r="BK332"/>
  <c r="J332"/>
  <c r="J333"/>
  <c r="BE333"/>
  <c r="J60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6"/>
  <c r="BH316"/>
  <c r="BG316"/>
  <c r="BF316"/>
  <c r="T316"/>
  <c r="T315"/>
  <c r="R316"/>
  <c r="R315"/>
  <c r="P316"/>
  <c r="P315"/>
  <c r="BK316"/>
  <c r="BK315"/>
  <c r="J315"/>
  <c r="J316"/>
  <c r="BE316"/>
  <c r="J59"/>
  <c r="BI310"/>
  <c r="BH310"/>
  <c r="BG310"/>
  <c r="BF310"/>
  <c r="T310"/>
  <c r="R310"/>
  <c r="P310"/>
  <c r="BK310"/>
  <c r="J310"/>
  <c r="BE310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4"/>
  <c r="BH254"/>
  <c r="BG254"/>
  <c r="BF254"/>
  <c r="T254"/>
  <c r="T253"/>
  <c r="R254"/>
  <c r="R253"/>
  <c r="P254"/>
  <c r="P253"/>
  <c r="BK254"/>
  <c r="BK253"/>
  <c r="J253"/>
  <c r="J254"/>
  <c r="BE254"/>
  <c r="J58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0"/>
  <c r="BH230"/>
  <c r="BG230"/>
  <c r="BF230"/>
  <c r="T230"/>
  <c r="R230"/>
  <c r="P230"/>
  <c r="BK230"/>
  <c r="J230"/>
  <c r="BE230"/>
  <c r="BI225"/>
  <c r="BH225"/>
  <c r="BG225"/>
  <c r="BF225"/>
  <c r="T225"/>
  <c r="T224"/>
  <c r="R225"/>
  <c r="R224"/>
  <c r="P225"/>
  <c r="P224"/>
  <c r="BK225"/>
  <c r="BK224"/>
  <c r="J224"/>
  <c r="J225"/>
  <c r="BE225"/>
  <c r="J57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T197"/>
  <c r="R198"/>
  <c r="R197"/>
  <c r="P198"/>
  <c r="P197"/>
  <c r="BK198"/>
  <c r="BK197"/>
  <c r="J197"/>
  <c r="J198"/>
  <c r="BE198"/>
  <c r="J56"/>
  <c r="BI193"/>
  <c r="BH193"/>
  <c r="BG193"/>
  <c r="BF193"/>
  <c r="T193"/>
  <c r="T192"/>
  <c r="R193"/>
  <c r="R192"/>
  <c r="P193"/>
  <c r="P192"/>
  <c r="BK193"/>
  <c r="BK192"/>
  <c r="J192"/>
  <c r="J193"/>
  <c r="BE193"/>
  <c r="J55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2"/>
  <c r="BH92"/>
  <c r="BG92"/>
  <c r="BF92"/>
  <c r="T92"/>
  <c r="R92"/>
  <c r="P92"/>
  <c r="BK92"/>
  <c r="J92"/>
  <c r="BE92"/>
  <c r="BI87"/>
  <c r="F32"/>
  <c i="1" r="BD52"/>
  <c i="2" r="BH87"/>
  <c r="F31"/>
  <c i="1" r="BC52"/>
  <c i="2" r="BG87"/>
  <c r="F30"/>
  <c i="1" r="BB52"/>
  <c i="2" r="BF87"/>
  <c r="J29"/>
  <c i="1" r="AW52"/>
  <c i="2" r="F29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2"/>
  <c r="J25"/>
  <c i="1" r="AG52"/>
  <c i="2" r="J87"/>
  <c r="BE87"/>
  <c r="J28"/>
  <c i="1" r="AV52"/>
  <c i="2" r="F28"/>
  <c i="1" r="AZ52"/>
  <c i="2" r="J54"/>
  <c r="J53"/>
  <c r="J80"/>
  <c r="F80"/>
  <c r="F78"/>
  <c r="E76"/>
  <c r="J47"/>
  <c r="F47"/>
  <c r="F45"/>
  <c r="E43"/>
  <c r="J34"/>
  <c r="J16"/>
  <c r="E16"/>
  <c r="F81"/>
  <c r="F48"/>
  <c r="J15"/>
  <c r="J10"/>
  <c r="J78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<sst xmlns="http://schemas.openxmlformats.org/spreadsheetml/2006/main">
  <si>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</si>
  <si>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</si>
  <si>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</si>
  <si>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</si>
  <si>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</si>
  <si>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</si>
  <si>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</si>
  <si>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{55a614fd-d1ca-4c61-b44c-f44b065700e5}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</si>
  <si>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</si>
  <si>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</si>
  <si>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</si>
  <si>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</si>
  <si>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</si>
  <si>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</si>
  <si>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</si>
  <si>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</si>
  <si>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sku29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</si>
  <si>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</si>
  <si>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</si>
  <si>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chodníků na ul.Klegova</t>
  </si>
  <si>
    <t>KSO:</t>
  </si>
  <si>
    <t>822 29 32</t>
  </si>
  <si>
    <t>CC-CZ:</t>
  </si>
  <si>
    <t>21121</t>
  </si>
  <si>
    <t>Místo:</t>
  </si>
  <si>
    <t>Ostrava</t>
  </si>
  <si>
    <t>Datum:</t>
  </si>
  <si>
    <t>8. 12. 2018</t>
  </si>
  <si>
    <t>CZ-CPV:</t>
  </si>
  <si>
    <t>45233161-5</t>
  </si>
  <si>
    <t>CZ-CPA:</t>
  </si>
  <si>
    <t>42.99.19</t>
  </si>
  <si>
    <t>Zadavatel:</t>
  </si>
  <si>
    <t>IČ:</t>
  </si>
  <si>
    <t/>
  </si>
  <si>
    <t>SMO MOb Ostrava-JIH,Horní 791/3,700 30 Ostrava</t>
  </si>
  <si>
    <t>DIČ:</t>
  </si>
  <si>
    <t>Uchazeč:</t>
  </si>
  <si>
    <t>Vyplň údaj</t>
  </si>
  <si>
    <t>Projektant:</t>
  </si>
  <si>
    <t>VS PROJEKT Ostrava s.r.o.,Na Obvodu 45, Ostrava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</si>
  <si>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</si>
  <si>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</si>
  <si>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</si>
  <si>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</si>
  <si>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</si>
  <si>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</si>
  <si>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</si>
  <si>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</si>
  <si>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</si>
  <si>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</si>
  <si>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</si>
  <si>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</si>
  <si>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</si>
  <si>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</si>
  <si>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</si>
  <si>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</si>
  <si>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</si>
  <si>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</si>
  <si>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</si>
  <si>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</si>
  <si>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</si>
  <si>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</si>
  <si>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</si>
  <si>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</si>
  <si>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</si>
  <si>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</si>
  <si>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</si>
  <si>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</si>
  <si>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</si>
  <si>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</si>
  <si>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</si>
  <si>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</si>
  <si>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</si>
  <si>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</si>
  <si>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</si>
  <si>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</si>
  <si>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</si>
  <si>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</si>
  <si>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</si>
  <si>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</si>
  <si>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</si>
  <si>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</si>
  <si>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</si>
  <si>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</si>
  <si>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</si>
  <si>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</si>
  <si>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</si>
  <si>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</si>
  <si>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</si>
  <si>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f1</t>
  </si>
  <si>
    <t>řezání živice</t>
  </si>
  <si>
    <t>145</t>
  </si>
  <si>
    <t>2</t>
  </si>
  <si>
    <t>f2</t>
  </si>
  <si>
    <t>řezání betonu</t>
  </si>
  <si>
    <t>143</t>
  </si>
  <si>
    <t>KRYCÍ LIST SOUPISU</t>
  </si>
  <si>
    <t>f3</t>
  </si>
  <si>
    <t>rýha 600</t>
  </si>
  <si>
    <t>17,28</t>
  </si>
  <si>
    <t>f4</t>
  </si>
  <si>
    <t>plocha ozelenění</t>
  </si>
  <si>
    <t>288</t>
  </si>
  <si>
    <t>f5</t>
  </si>
  <si>
    <t>šachty</t>
  </si>
  <si>
    <t>0,936</t>
  </si>
  <si>
    <t>f7</t>
  </si>
  <si>
    <t>rýha</t>
  </si>
  <si>
    <t>2,88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</si>
  <si>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</si>
  <si>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</si>
  <si>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</si>
  <si>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</si>
  <si>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</si>
  <si>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</si>
  <si>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</si>
  <si>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</si>
  <si>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</si>
  <si>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</si>
  <si>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</si>
  <si>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</si>
  <si>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</si>
  <si>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</si>
  <si>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</si>
  <si>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</si>
  <si>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</si>
  <si>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</si>
  <si>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</si>
  <si>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</si>
  <si>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</si>
  <si>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</si>
  <si>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</si>
  <si>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</si>
  <si>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</si>
  <si>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</si>
  <si>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</si>
  <si>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</si>
  <si>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</si>
  <si>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</si>
  <si>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</si>
  <si>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</si>
  <si>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</si>
  <si>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</si>
  <si>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</si>
  <si>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</si>
  <si>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</si>
  <si>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3</t>
  </si>
  <si>
    <t>K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</si>
  <si>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</si>
  <si>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</si>
  <si>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m2</t>
  </si>
  <si>
    <t>CS ÚRS 2018 02</t>
  </si>
  <si>
    <t>4</t>
  </si>
  <si>
    <t>-1574999702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</si>
  <si>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</si>
  <si>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</si>
  <si>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</si>
  <si>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"viz výpis materiálu</t>
  </si>
  <si>
    <t>128,60</t>
  </si>
  <si>
    <t>Součet</t>
  </si>
  <si>
    <t>12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</si>
  <si>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</si>
  <si>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</si>
  <si>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789226183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</si>
  <si>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</si>
  <si>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478,00</t>
  </si>
  <si>
    <t>13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</si>
  <si>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</si>
  <si>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</si>
  <si>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548214544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</si>
  <si>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</si>
  <si>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</si>
  <si>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857889949</t>
  </si>
  <si>
    <t>99,00"pod komunikací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</si>
  <si>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</si>
  <si>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</si>
  <si>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</si>
  <si>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</si>
  <si>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-2138877238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</si>
  <si>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</si>
  <si>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141,00</t>
  </si>
  <si>
    <t>6</t>
  </si>
  <si>
    <t>113203111</t>
  </si>
  <si>
    <t>Vytrhání obrub s vybouráním lože, s přemístěním hmot na skládku na vzdálenost do 3 m nebo s naložením na dopravní prostředek z dlažebních kostek</t>
  </si>
  <si>
    <t>1645484066</t>
  </si>
  <si>
    <t>141,00*2</t>
  </si>
  <si>
    <t>113204111</t>
  </si>
  <si>
    <t>Vytrhání obrub s vybouráním lože, s přemístěním hmot na skládku na vzdálenost do 3 m nebo s naložením na dopravní prostředek záhonových</t>
  </si>
  <si>
    <t>-1849898948</t>
  </si>
  <si>
    <t>288,00</t>
  </si>
  <si>
    <t>23</t>
  </si>
  <si>
    <t>132201101</t>
  </si>
  <si>
    <t>Hloubení zapažených i nezapažených rýh šířky do 600 mm s urovnáním dna do předepsaného profilu a spádu v hornině tř. 3 do 100 m3</t>
  </si>
  <si>
    <t>m3</t>
  </si>
  <si>
    <t>482154871</t>
  </si>
  <si>
    <t xml:space="preserve">Poznámka k souboru cen:_x000d_
1. V cenách jsou započteny i náklady na přehození výkopku na přilehlém terénu na vzdálenost do 3 m od podélné osy rýhy nebo naložení na dopravní prostředek._x000d_
2. Ceny jsou určeny pro rýhy:_x000d_
a) šířky přes 200 do 300 mm a hloubky do 750 mm,_x000d_
b) šířky přes 300 do 400 mm a hloubky do 1 000 mm,_x000d_
c) šířky přes 400 do 500 mm a hloubky do 1 250 mm,_x000d_
d) šířky přes 500 do 600 mm a hloubky do 1 500 mm._x000d_
3. Náklady na svislé přemístění výkopku nad 1 m hloubky se určí dle ustanovení článku č. 3161 všeobecných podmínek katalogu._x000d_
</t>
  </si>
  <si>
    <t>"pod obrubníky BO 10</t>
  </si>
  <si>
    <t>288,00*0,30*0,20</t>
  </si>
  <si>
    <t>24</t>
  </si>
  <si>
    <t>132201109</t>
  </si>
  <si>
    <t>Hloubení zapažených i nezapažených rýh šířky do 600 mm s urovnáním dna do předepsaného profilu a spádu v hornině tř. 3 Příplatek k cenám za lepivost horniny tř. 3</t>
  </si>
  <si>
    <t>-58117667</t>
  </si>
  <si>
    <t>f3/100*50</t>
  </si>
  <si>
    <t>67</t>
  </si>
  <si>
    <t>132301201</t>
  </si>
  <si>
    <t>Hloubení zapažených i nezapažených rýh šířky přes 600 do 2 000 mm s urovnáním dna do předepsaného profilu a spádu v hornině tř. 4 do 100 m3</t>
  </si>
  <si>
    <t>-1547368900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</si>
  <si>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</si>
  <si>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"kanalizační přípojka</t>
  </si>
  <si>
    <t>0,80*1,50*1,20*2</t>
  </si>
  <si>
    <t>68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</si>
  <si>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</si>
  <si>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</si>
  <si>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-888904203</t>
  </si>
  <si>
    <t>f7/100*50</t>
  </si>
  <si>
    <t>52</t>
  </si>
  <si>
    <t>133301101</t>
  </si>
  <si>
    <t>Hloubení zapažených i nezapažených šachet s případným nutným přemístěním výkopku ve výkopišti v hornině tř. 4 do 100 m3</t>
  </si>
  <si>
    <t>-435822095</t>
  </si>
  <si>
    <t xml:space="preserve">Poznámka k souboru cen:_x000d_
1. Ceny 10-1101 až 40-1101 jsou určeny jen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5 m od hrany šachty nebo naložení na dopravní prostředek._x000d_
3. V cenách nejsou započteny náklady na roubení._x000d_
4. Pažení šachet bentonitovou suspenzí se oceňuje takto:_x000d_
a) dodání bentonitové suspenze cenou 239 68-1711 Bentonitová suspenze pro pažení rýh pro podzemní stěny – její výroba katalogu 800-2 Zvlášní zakládání objektů; množství v m2 se určí jako součin objemu vyhloubeného prostoru (v m3) a koeficientu 1,667,_x000d_
b) doplnění bentonitové suspenze se ocení cenou 239 68-4111 Doplnění bentonitové suspenze katalogu 800-2 Zvlášní zakládání objektů._x000d_
5. Vodorovné přemístění výkopku ze šachet, pažených bentonitovou suspenzí, se oceňuje cenami souboru cen 162 . 0-31 Vodorovné přemístění výkopku z rýh podzemních stěn, vodorovné přemístění znehodnocené bentonitové suspenze se oceňuje cenami souboru cen 162 . . -4 . Vodorovné přemístění znehodnocené suspenze katalogu 800-2 Zvláštní zakládání objektů._x000d_
</t>
  </si>
  <si>
    <t>"vpusti</t>
  </si>
  <si>
    <t>0,60*0,60*1,30*2</t>
  </si>
  <si>
    <t>53</t>
  </si>
  <si>
    <t>133301109</t>
  </si>
  <si>
    <t>Hloubení zapažených i nezapažených šachet s případným nutným přemístěním výkopku ve výkopišti v hornině tř. 4 Příplatek k cenám za lepivost horniny tř. 4</t>
  </si>
  <si>
    <t>1605877416</t>
  </si>
  <si>
    <t>f5/100*50</t>
  </si>
  <si>
    <t>74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</si>
  <si>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</si>
  <si>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</si>
  <si>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-1713414722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</si>
  <si>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</si>
  <si>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75</t>
  </si>
  <si>
    <t>171201211</t>
  </si>
  <si>
    <t>Poplatek za uložení stavebního odpadu na skládce (skládkovné) zeminy a kameniva zatříděného do Katalogu odpadů pod kódem 170 504</t>
  </si>
  <si>
    <t>t</t>
  </si>
  <si>
    <t>-2011052398</t>
  </si>
  <si>
    <t xml:space="preserve">Poznámka k souboru cen:_x000d_
1. Ceny uvedené v souboru cen lze po dohodě upravit podle místních podmínek._x000d_
</t>
  </si>
  <si>
    <t>f3*1,80</t>
  </si>
  <si>
    <t>71</t>
  </si>
  <si>
    <t>174101101</t>
  </si>
  <si>
    <t>Zásyp sypaninou z jakékoliv horniny s uložením výkopku ve vrstvách se zhutněním jam, šachet, rýh nebo kolem objektů v těchto vykopávkách</t>
  </si>
  <si>
    <t>-821176730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</si>
  <si>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</si>
  <si>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43</t>
  </si>
  <si>
    <t>174201101</t>
  </si>
  <si>
    <t>Zásyp sypaninou z jakékoliv horniny s uložením výkopku ve vrstvách bez zhutnění jam, šachet, rýh nebo kolem objektů v těchto vykopávkách</t>
  </si>
  <si>
    <t>1981366311</t>
  </si>
  <si>
    <t>29,00</t>
  </si>
  <si>
    <t>44</t>
  </si>
  <si>
    <t>M</t>
  </si>
  <si>
    <t>10364100</t>
  </si>
  <si>
    <t>zemina pro terénní úpravy - tříděná</t>
  </si>
  <si>
    <t>8</t>
  </si>
  <si>
    <t>1047433491</t>
  </si>
  <si>
    <t>29,00*1,80</t>
  </si>
  <si>
    <t>65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</si>
  <si>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</si>
  <si>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</si>
  <si>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-1051779473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</si>
  <si>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</si>
  <si>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2,00</t>
  </si>
  <si>
    <t>66</t>
  </si>
  <si>
    <t>58344171</t>
  </si>
  <si>
    <t>štěrkodrť frakce 0-32</t>
  </si>
  <si>
    <t>-2037454694</t>
  </si>
  <si>
    <t>2,000*2,00</t>
  </si>
  <si>
    <t>45</t>
  </si>
  <si>
    <t>181301101</t>
  </si>
  <si>
    <t>Rozprostření a urovnání ornice v rovině nebo ve svahu sklonu do 1:5 při souvislé ploše do 500 m2, tl. vrstvy do 100 mm</t>
  </si>
  <si>
    <t>593249897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</si>
  <si>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</si>
  <si>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50</t>
  </si>
  <si>
    <t>10364101</t>
  </si>
  <si>
    <t xml:space="preserve">zemina pro terénní úpravy -  ornice</t>
  </si>
  <si>
    <t>-1873295443</t>
  </si>
  <si>
    <t>288,00*0,10*1,80</t>
  </si>
  <si>
    <t>46</t>
  </si>
  <si>
    <t>181411131</t>
  </si>
  <si>
    <t>Založení trávníku na půdě předem připravené plochy do 1000 m2 výsevem včetně utažení parkového v rovině nebo na svahu do 1:5</t>
  </si>
  <si>
    <t>-1717758525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</si>
  <si>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</si>
  <si>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47</t>
  </si>
  <si>
    <t>00572410</t>
  </si>
  <si>
    <t>osivo směs travní parková</t>
  </si>
  <si>
    <t>kg</t>
  </si>
  <si>
    <t>218553793</t>
  </si>
  <si>
    <t>288*0,015 'Přepočtené koeficientem množství</t>
  </si>
  <si>
    <t>22</t>
  </si>
  <si>
    <t>181951102</t>
  </si>
  <si>
    <t>Úprava pláně vyrovnáním výškových rozdílů v hornině tř. 1 až 4 se zhutněním</t>
  </si>
  <si>
    <t>-1136550722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</si>
  <si>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</si>
  <si>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701,00</t>
  </si>
  <si>
    <t>51</t>
  </si>
  <si>
    <t>183403153</t>
  </si>
  <si>
    <t>Obdělání půdy hrabáním v rovině nebo na svahu do 1:5</t>
  </si>
  <si>
    <t>301658381</t>
  </si>
  <si>
    <t xml:space="preserve">Poznámka k souboru cen:_x000d_
1. Každé opakované obdělání půdy se oceňuje samostatně._x000d_
2. Ceny -3114 a -3115 lze použít i pro obdělání půdy aktivními branami._x000d_
</t>
  </si>
  <si>
    <t>49</t>
  </si>
  <si>
    <t>183403371</t>
  </si>
  <si>
    <t>Obdělání půdy dusáním na svahu přes 1:2 do 1:1</t>
  </si>
  <si>
    <t>-461344890</t>
  </si>
  <si>
    <t>Svislé a kompletní konstrukce</t>
  </si>
  <si>
    <t>11</t>
  </si>
  <si>
    <t>358315114</t>
  </si>
  <si>
    <t>Bourání šachty, stoky kompletní nebo vybourání otvorů průřezové plochy do 4 m2 ve stokách ze zdiva z prostého betonu</t>
  </si>
  <si>
    <t>993501648</t>
  </si>
  <si>
    <t>2*1,00</t>
  </si>
  <si>
    <t>Komunikace pozemní</t>
  </si>
  <si>
    <t>30</t>
  </si>
  <si>
    <t>564861111</t>
  </si>
  <si>
    <t>Podklad ze štěrkodrti ŠD s rozprostřením a zhutněním, po zhutnění tl. 200 mm</t>
  </si>
  <si>
    <t>1329527002</t>
  </si>
  <si>
    <t>602,00</t>
  </si>
  <si>
    <t>28</t>
  </si>
  <si>
    <t>573211109</t>
  </si>
  <si>
    <t>Postřik spojovací PS bez posypu kamenivem z asfaltu silničního, v množství 0,50 kg/m2</t>
  </si>
  <si>
    <t>-1013640054</t>
  </si>
  <si>
    <t>70,50</t>
  </si>
  <si>
    <t>27</t>
  </si>
  <si>
    <t>577143111</t>
  </si>
  <si>
    <t>Asfaltový beton vrstva obrusná ACO 8 (ABJ) s rozprostřením a se zhutněním z nemodifikovaného asfaltu v pruhu šířky do 3 m, po zhutnění tl. 50 mm</t>
  </si>
  <si>
    <t>-1776224502</t>
  </si>
  <si>
    <t>25</t>
  </si>
  <si>
    <t>581124115</t>
  </si>
  <si>
    <t>Kryt z prostého betonu komunikací pro pěší tl. 150 mm</t>
  </si>
  <si>
    <t>-1381973885</t>
  </si>
  <si>
    <t xml:space="preserve">Poznámka k souboru cen:_x000d_
1. V cenách nejsou započteny náklady na popř. projektem předepsané:_x000d_
a) živičné postřiky, nátěry nebo mezivrstvy, které se oceňují cenami souborů cen stavebního dílu 57 Kryty pozemních komunikací,_x000d_
b) vložky z lepenky, které se oceňují cenami souboru cen 919 7. -51 Vložka pod litý asfalt,_x000d_
c) dilatační spáry řezané a vkládané, které se oceňují cenami souborů cen 911 11-1 Řezání dilatačních spár a 911 12-. Těsnění dilatačních spár,_x000d_
d) postřiky povrchu ochrannou emulzí, které se oceňují cenou 919 74-8111 Postřik cementobetonového povrchu krytu nebo podkladu ochrannou emulzí,_x000d_
e) ošetření povrchu betonového krytu vodou, které se oceňují cenou 919 74-1111 Ošetření cementobetonové plochy vodou._x000d_
</t>
  </si>
  <si>
    <t>"dobetonování desky kolem obrub</t>
  </si>
  <si>
    <t>141,00*0,70*0,15</t>
  </si>
  <si>
    <t>39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</si>
  <si>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</si>
  <si>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</si>
  <si>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-1463150122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</si>
  <si>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</si>
  <si>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12,30+589,70</t>
  </si>
  <si>
    <t>40</t>
  </si>
  <si>
    <t>59245006</t>
  </si>
  <si>
    <t>dlažba skladebná betonová základní pro nevidomé 20 x 10 x 6 cm barevná</t>
  </si>
  <si>
    <t>1458006707</t>
  </si>
  <si>
    <t>12,300*1,03</t>
  </si>
  <si>
    <t>41</t>
  </si>
  <si>
    <t>59245018</t>
  </si>
  <si>
    <t>dlažba skladebná betonová 20x10x6 cm přírodní</t>
  </si>
  <si>
    <t>-579322202</t>
  </si>
  <si>
    <t>(477,30+20,00)*1,01</t>
  </si>
  <si>
    <t>Trubní vedení</t>
  </si>
  <si>
    <t>69</t>
  </si>
  <si>
    <t>871315211</t>
  </si>
  <si>
    <t>Kanalizační potrubí z tvrdého PVC v otevřeném výkopu ve sklonu do 20 %, hladkého plnostěnného jednovrstvého, tuhost třídy SN 4 DN 160</t>
  </si>
  <si>
    <t>-1418425841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</si>
  <si>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</si>
  <si>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"přípojky</t>
  </si>
  <si>
    <t>1,50*2</t>
  </si>
  <si>
    <t>54</t>
  </si>
  <si>
    <t>895941311</t>
  </si>
  <si>
    <t>Zřízení vpusti kanalizační uliční z betonových dílců typ UVB-50</t>
  </si>
  <si>
    <t>kus</t>
  </si>
  <si>
    <t>689955040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</si>
  <si>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</si>
  <si>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 xml:space="preserve"> 2</t>
  </si>
  <si>
    <t>55</t>
  </si>
  <si>
    <t>59223823</t>
  </si>
  <si>
    <t>vpusť betonová uliční dno 62,6 x 49,5 x 5 cm</t>
  </si>
  <si>
    <t>-677564088</t>
  </si>
  <si>
    <t>56</t>
  </si>
  <si>
    <t>59223854</t>
  </si>
  <si>
    <t>skruž betonová pro uliční vpusť s výtokovým otvorem PVC, 45x35x5 cm</t>
  </si>
  <si>
    <t>928046619</t>
  </si>
  <si>
    <t>57</t>
  </si>
  <si>
    <t>59223857</t>
  </si>
  <si>
    <t>skruž betonová pro uliční vpusť horní 45 x 29,5 x 5 cm</t>
  </si>
  <si>
    <t>-697014669</t>
  </si>
  <si>
    <t>58</t>
  </si>
  <si>
    <t>59223856</t>
  </si>
  <si>
    <t>skruž betonová pro uliční vpusť horní 45x19,5x5 cm</t>
  </si>
  <si>
    <t>-731333851</t>
  </si>
  <si>
    <t>59</t>
  </si>
  <si>
    <t>59223864</t>
  </si>
  <si>
    <t>prstenec betonový pro uliční vpusť vyrovnávací 39 x 6 x 13 cm</t>
  </si>
  <si>
    <t>1410524377</t>
  </si>
  <si>
    <t>60</t>
  </si>
  <si>
    <t>59223874</t>
  </si>
  <si>
    <t>koš vysoký pro uliční vpusti, žárově zinkovaný plech,pro rám 500/300</t>
  </si>
  <si>
    <t>5026286</t>
  </si>
  <si>
    <t>10</t>
  </si>
  <si>
    <t>899104211</t>
  </si>
  <si>
    <t>Demontáž poklopů litinových a ocelových včetně rámů, hmotnosti jednotlivě přes 150 Kg</t>
  </si>
  <si>
    <t>-1199612882</t>
  </si>
  <si>
    <t>61</t>
  </si>
  <si>
    <t>899203112</t>
  </si>
  <si>
    <t>Osazení mříží litinových včetně rámů a košů na bahno pro třídu zatížení B125, C250</t>
  </si>
  <si>
    <t>1819627816</t>
  </si>
  <si>
    <t xml:space="preserve">Poznámka k souboru cen:_x000d_
1. V cenách nejsou započteny náklady na dodání mříží, rámů a košů na bahno; tyto náklady se oceňují ve specifikaci._x000d_
</t>
  </si>
  <si>
    <t>62</t>
  </si>
  <si>
    <t>55100000</t>
  </si>
  <si>
    <t>obrubníková vpust B125</t>
  </si>
  <si>
    <t>-37436764</t>
  </si>
  <si>
    <t>70</t>
  </si>
  <si>
    <t>899331111</t>
  </si>
  <si>
    <t>Výšková úprava uličního vstupu nebo vpusti do 200 mm zvýšením poklopu</t>
  </si>
  <si>
    <t>-59273595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</si>
  <si>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</si>
  <si>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9</t>
  </si>
  <si>
    <t>Ostatní konstrukce a práce, bourání</t>
  </si>
  <si>
    <t>72</t>
  </si>
  <si>
    <t>913121111</t>
  </si>
  <si>
    <t>Montáž a demontáž dočasných dopravních značek kompletních značek vč. podstavce a sloupku základních</t>
  </si>
  <si>
    <t>-940663214</t>
  </si>
  <si>
    <t xml:space="preserve">Poznámka k souboru cen:_x000d_
1. V cenách jsou započteny náklady na montáž i demontáž dočasné značky, nebo podstavce._x000d_
</t>
  </si>
  <si>
    <t>73</t>
  </si>
  <si>
    <t>913121211</t>
  </si>
  <si>
    <t>Montáž a demontáž dočasných dopravních značek Příplatek za první a každý další den použití dočasných dopravních značek k ceně 12-1111</t>
  </si>
  <si>
    <t>-156685596</t>
  </si>
  <si>
    <t>10,000*60</t>
  </si>
  <si>
    <t>18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</si>
  <si>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</si>
  <si>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</si>
  <si>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-1289684655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</si>
  <si>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</si>
  <si>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"v.č.C3</t>
  </si>
  <si>
    <t>141,00 *2</t>
  </si>
  <si>
    <t>19</t>
  </si>
  <si>
    <t>58381007</t>
  </si>
  <si>
    <t>kostka dlažební žula drobná 8/10</t>
  </si>
  <si>
    <t>-5364702</t>
  </si>
  <si>
    <t>282,000*0,10/100*15</t>
  </si>
  <si>
    <t>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</si>
  <si>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</si>
  <si>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</si>
  <si>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689204688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</si>
  <si>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</si>
  <si>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59217017</t>
  </si>
  <si>
    <t>obrubník betonový chodníkový 100x10x25 cm</t>
  </si>
  <si>
    <t>-1108277815</t>
  </si>
  <si>
    <t>16</t>
  </si>
  <si>
    <t>916241213</t>
  </si>
  <si>
    <t>Osazení obrubníku kamenného se zřízením lože, s vyplněním a zatřením spár cementovou maltou stojatého s boční opěrou z betonu prostého, do lože z betonu prostého</t>
  </si>
  <si>
    <t>-1411461626</t>
  </si>
  <si>
    <t xml:space="preserve">Poznámka k souboru cen:_x000d_
1. Ceny -1211, -1212 a -1213 lze použít i pro osazení krajníků z kamene._x000d_
2. V cenách chodníkových obrubníků ležatých i stojatých jsou započteny pro osazení:_x000d_
a) do lože z kameniva těženého i náklady na dodání hmot pro lože tl. 80 až 100 mm,_x000d_
b) do lože z betonu prostého i náklady na dodání hmot pro lože tl. 80 až 100 mm; v cenách -1113 a -1213 též náklady na zřízení boční opěry._x000d_
3. Část lože z betonu prostého přesahující tl. 100 mm se oceňuje cenou 916 99-1121 Lože pod obrubníky, krajníky nebo obruby z dlažebních kostek._x000d_
4. V cenách nejsou započteny náklady na dodání obrubníků nebo krajníků, tyto se oceňují ve specifikaci._x000d_
</t>
  </si>
  <si>
    <t xml:space="preserve">141,00 </t>
  </si>
  <si>
    <t>17</t>
  </si>
  <si>
    <t>58380001</t>
  </si>
  <si>
    <t>krajník silniční kamenný, žula 13x20 x 30-80</t>
  </si>
  <si>
    <t>1738446949</t>
  </si>
  <si>
    <t>141*0,15 'Přepočtené koeficientem množství</t>
  </si>
  <si>
    <t>26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</si>
  <si>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</si>
  <si>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</si>
  <si>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402515129</t>
  </si>
  <si>
    <t xml:space="preserve">Poznámka k souboru cen:_x000d_
1. V cenách jsou započteny i náklady na vyčištění spár, na impregnaci a zalití spár včetně dodání hmot._x000d_
</t>
  </si>
  <si>
    <t>7</t>
  </si>
  <si>
    <t>919735111</t>
  </si>
  <si>
    <t>Řezání stávajícího živičného krytu nebo podkladu hloubky do 50 mm</t>
  </si>
  <si>
    <t>-604058072</t>
  </si>
  <si>
    <t xml:space="preserve">Poznámka k souboru cen:_x000d_
1. V cenách jsou započteny i náklady na spotřebu vody._x000d_
</t>
  </si>
  <si>
    <t>145,00</t>
  </si>
  <si>
    <t>919735123</t>
  </si>
  <si>
    <t>Řezání stávajícího betonového krytu nebo podkladu hloubky přes 100 do 150 mm</t>
  </si>
  <si>
    <t>-836186179</t>
  </si>
  <si>
    <t>143,00</t>
  </si>
  <si>
    <t>29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</si>
  <si>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</si>
  <si>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</si>
  <si>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-1917319700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</si>
  <si>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</si>
  <si>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20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</si>
  <si>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</si>
  <si>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</si>
  <si>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-410562563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</si>
  <si>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</si>
  <si>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 xml:space="preserve">141,00  </t>
  </si>
  <si>
    <t>42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</si>
  <si>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</si>
  <si>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</si>
  <si>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-1900386649</t>
  </si>
  <si>
    <t>124,30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</si>
  <si>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</si>
  <si>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</si>
  <si>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391524488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</si>
  <si>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</si>
  <si>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 xml:space="preserve">141,00  *2*0,10</t>
  </si>
  <si>
    <t>997</t>
  </si>
  <si>
    <t>Přesun sutě</t>
  </si>
  <si>
    <t>31</t>
  </si>
  <si>
    <t>997221551</t>
  </si>
  <si>
    <t>Vodorovná doprava suti bez naložení, ale se složením a s hrubým urovnáním ze sypkých materiálů, na vzdálenost do 1 km</t>
  </si>
  <si>
    <t>1876270612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</si>
  <si>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</si>
  <si>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32</t>
  </si>
  <si>
    <t>997221559</t>
  </si>
  <si>
    <t>Vodorovná doprava suti bez naložení, ale se složením a s hrubým urovnáním Příplatek k ceně za každý další i započatý 1 km přes 1 km</t>
  </si>
  <si>
    <t>-2052348454</t>
  </si>
  <si>
    <t>205,638*9</t>
  </si>
  <si>
    <t>33</t>
  </si>
  <si>
    <t>997221561</t>
  </si>
  <si>
    <t>Vodorovná doprava suti bez naložení, ale se složením a s hrubým urovnáním z kusových materiálů, na vzdálenost do 1 km</t>
  </si>
  <si>
    <t>-1428249004</t>
  </si>
  <si>
    <t>34</t>
  </si>
  <si>
    <t>997221569</t>
  </si>
  <si>
    <t>-1313067795</t>
  </si>
  <si>
    <t>345,46*9</t>
  </si>
  <si>
    <t>35</t>
  </si>
  <si>
    <t>997221815</t>
  </si>
  <si>
    <t>Poplatek za uložení stavebního odpadu na skládce (skládkovné) z prostého betonu zatříděného do Katalogu odpadů pod kódem 170 101</t>
  </si>
  <si>
    <t>-1329615727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</si>
  <si>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</si>
  <si>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36</t>
  </si>
  <si>
    <t>997221845</t>
  </si>
  <si>
    <t>Poplatek za uložení stavebního odpadu na skládce (skládkovné) asfaltového bez obsahu dehtu zatříděného do Katalogu odpadů pod kódem 170 302</t>
  </si>
  <si>
    <t>1042425745</t>
  </si>
  <si>
    <t>37</t>
  </si>
  <si>
    <t>997221855</t>
  </si>
  <si>
    <t>-1442498651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</si>
  <si>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</si>
  <si>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</si>
  <si>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</si>
  <si>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</si>
  <si>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</si>
  <si>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1958860603</t>
  </si>
  <si>
    <t>HZS</t>
  </si>
  <si>
    <t>Hodinové zúčtovací sazby</t>
  </si>
  <si>
    <t>63</t>
  </si>
  <si>
    <t>HZS1431</t>
  </si>
  <si>
    <t>Hodinové zúčtovací sazby profesí HSV provádění konstrukcí inženýrských a dopravních staveb dělník inženýrských sítí</t>
  </si>
  <si>
    <t>hod</t>
  </si>
  <si>
    <t>512</t>
  </si>
  <si>
    <t>681739902</t>
  </si>
  <si>
    <t>"napojení vpustí na kanalizaci</t>
  </si>
  <si>
    <t>64</t>
  </si>
  <si>
    <t>HZS2212</t>
  </si>
  <si>
    <t>Hodinové zúčtovací sazby profesí PSV provádění stavebních instalací instalatér odborný</t>
  </si>
  <si>
    <t>-1993919558</t>
  </si>
  <si>
    <t>"pročištění kanalizace</t>
  </si>
  <si>
    <t>16,00</t>
  </si>
  <si>
    <t>VRN</t>
  </si>
  <si>
    <t>Vedlejší rozpočtové náklady</t>
  </si>
  <si>
    <t>VRN1</t>
  </si>
  <si>
    <t>Průzkumné, geodetické a projektové práce</t>
  </si>
  <si>
    <t>76</t>
  </si>
  <si>
    <t>011503000</t>
  </si>
  <si>
    <t>Stavební průzkum bez rozlišení</t>
  </si>
  <si>
    <t>1024</t>
  </si>
  <si>
    <t>-1740535693</t>
  </si>
  <si>
    <t>"vytýčení stávajících podzemních sítí</t>
  </si>
  <si>
    <t>77</t>
  </si>
  <si>
    <t>012103000</t>
  </si>
  <si>
    <t>Geodetické práce před výstavbou</t>
  </si>
  <si>
    <t>hzs</t>
  </si>
  <si>
    <t>1231035566</t>
  </si>
  <si>
    <t>"vytýčení stavby</t>
  </si>
  <si>
    <t>78</t>
  </si>
  <si>
    <t>012303000</t>
  </si>
  <si>
    <t>Geodetické práce po výstavbě</t>
  </si>
  <si>
    <t>1752053566</t>
  </si>
  <si>
    <t>"zaměření skutečně provedené stavby,geometrický plán</t>
  </si>
  <si>
    <t>79</t>
  </si>
  <si>
    <t>013254000</t>
  </si>
  <si>
    <t>Dokumentace skutečného provedení stavby</t>
  </si>
  <si>
    <t>soubor</t>
  </si>
  <si>
    <t>-817267920</t>
  </si>
  <si>
    <t>VRN3</t>
  </si>
  <si>
    <t>Zařízení staveniště</t>
  </si>
  <si>
    <t>80</t>
  </si>
  <si>
    <t>030001000.1</t>
  </si>
  <si>
    <t>Zařízení staveniště - dle rozsahu uvedeného v příloze 03 katalogu 800-0</t>
  </si>
  <si>
    <t>-513224725</t>
  </si>
  <si>
    <t>VRN4</t>
  </si>
  <si>
    <t>Inženýrská činnost</t>
  </si>
  <si>
    <t>81</t>
  </si>
  <si>
    <t>043134000</t>
  </si>
  <si>
    <t>Zkoušky zatěžovací</t>
  </si>
  <si>
    <t>1109383485</t>
  </si>
  <si>
    <t>"zkoušky modulu přetvárnosti</t>
  </si>
  <si>
    <t>82</t>
  </si>
  <si>
    <t>045002000.1</t>
  </si>
  <si>
    <t>Kompletační a koordinační činnost zhotovitele- dle rozsahu uvedeného v příloze - uvedeného v příloze 04 čl.0451 a 0452</t>
  </si>
  <si>
    <t>soubor…</t>
  </si>
  <si>
    <t>-1866548989</t>
  </si>
  <si>
    <t>VRN7</t>
  </si>
  <si>
    <t>Provozní vlivy</t>
  </si>
  <si>
    <t>83</t>
  </si>
  <si>
    <t>071002000.1</t>
  </si>
  <si>
    <t>Provoz investora, třetích osob- dle rozsahu uvedeného v příloze 07 čl.0711 a 0712</t>
  </si>
  <si>
    <t>…</t>
  </si>
  <si>
    <t>1938164985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</si>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</sst>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top" wrapText="1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29.28" customHeight="1">
      <c r="B9" s="27"/>
      <c r="C9" s="28"/>
      <c r="D9" s="33" t="s">
        <v>28</v>
      </c>
      <c r="E9" s="28"/>
      <c r="F9" s="28"/>
      <c r="G9" s="28"/>
      <c r="H9" s="28"/>
      <c r="I9" s="28"/>
      <c r="J9" s="28"/>
      <c r="K9" s="41" t="s">
        <v>29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30</v>
      </c>
      <c r="AL9" s="28"/>
      <c r="AM9" s="28"/>
      <c r="AN9" s="41" t="s">
        <v>31</v>
      </c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33</v>
      </c>
      <c r="AL10" s="28"/>
      <c r="AM10" s="28"/>
      <c r="AN10" s="34" t="s">
        <v>34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36</v>
      </c>
      <c r="AL11" s="28"/>
      <c r="AM11" s="28"/>
      <c r="AN11" s="34" t="s">
        <v>34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33</v>
      </c>
      <c r="AL13" s="28"/>
      <c r="AM13" s="28"/>
      <c r="AN13" s="42" t="s">
        <v>38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2" t="s">
        <v>38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39" t="s">
        <v>36</v>
      </c>
      <c r="AL14" s="28"/>
      <c r="AM14" s="28"/>
      <c r="AN14" s="42" t="s">
        <v>38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33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36</v>
      </c>
      <c r="AL17" s="28"/>
      <c r="AM17" s="28"/>
      <c r="AN17" s="34" t="s">
        <v>34</v>
      </c>
      <c r="AO17" s="28"/>
      <c r="AP17" s="28"/>
      <c r="AQ17" s="30"/>
      <c r="BE17" s="38"/>
      <c r="BS17" s="23" t="s">
        <v>41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42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4" t="s">
        <v>43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8"/>
      <c r="AQ22" s="30"/>
      <c r="BE22" s="38"/>
    </row>
    <row r="23" s="1" customFormat="1" ht="25.92" customHeight="1">
      <c r="B23" s="46"/>
      <c r="C23" s="47"/>
      <c r="D23" s="48" t="s">
        <v>44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8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8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45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46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47</v>
      </c>
      <c r="AL25" s="52"/>
      <c r="AM25" s="52"/>
      <c r="AN25" s="52"/>
      <c r="AO25" s="52"/>
      <c r="AP25" s="47"/>
      <c r="AQ25" s="51"/>
      <c r="BE25" s="38"/>
    </row>
    <row r="26" s="2" customFormat="1" ht="14.4" customHeight="1">
      <c r="B26" s="53"/>
      <c r="C26" s="54"/>
      <c r="D26" s="55" t="s">
        <v>48</v>
      </c>
      <c r="E26" s="54"/>
      <c r="F26" s="55" t="s">
        <v>49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8"/>
    </row>
    <row r="27" s="2" customFormat="1" ht="14.4" customHeight="1">
      <c r="B27" s="53"/>
      <c r="C27" s="54"/>
      <c r="D27" s="54"/>
      <c r="E27" s="54"/>
      <c r="F27" s="55" t="s">
        <v>50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8"/>
    </row>
    <row r="28" hidden="1" s="2" customFormat="1" ht="14.4" customHeight="1">
      <c r="B28" s="53"/>
      <c r="C28" s="54"/>
      <c r="D28" s="54"/>
      <c r="E28" s="54"/>
      <c r="F28" s="55" t="s">
        <v>51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8"/>
    </row>
    <row r="29" hidden="1" s="2" customFormat="1" ht="14.4" customHeight="1">
      <c r="B29" s="53"/>
      <c r="C29" s="54"/>
      <c r="D29" s="54"/>
      <c r="E29" s="54"/>
      <c r="F29" s="55" t="s">
        <v>52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8"/>
    </row>
    <row r="30" hidden="1" s="2" customFormat="1" ht="14.4" customHeight="1">
      <c r="B30" s="53"/>
      <c r="C30" s="54"/>
      <c r="D30" s="54"/>
      <c r="E30" s="54"/>
      <c r="F30" s="55" t="s">
        <v>53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8"/>
    </row>
    <row r="32" s="1" customFormat="1" ht="25.92" customHeight="1">
      <c r="B32" s="46"/>
      <c r="C32" s="59"/>
      <c r="D32" s="60" t="s">
        <v>54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55</v>
      </c>
      <c r="U32" s="61"/>
      <c r="V32" s="61"/>
      <c r="W32" s="61"/>
      <c r="X32" s="63" t="s">
        <v>56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8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57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sku29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Oprava chodníků na ul.Klegova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Ostrava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8. 12. 2018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32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SMO MOb Ostrava-JIH,Horní 791/3,700 30 Ostrava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39</v>
      </c>
      <c r="AJ46" s="74"/>
      <c r="AK46" s="74"/>
      <c r="AL46" s="74"/>
      <c r="AM46" s="77" t="str">
        <f>IF(E17="","",E17)</f>
        <v>VS PROJEKT Ostrava s.r.o.,Na Obvodu 45, Ostrava</v>
      </c>
      <c r="AN46" s="77"/>
      <c r="AO46" s="77"/>
      <c r="AP46" s="77"/>
      <c r="AQ46" s="74"/>
      <c r="AR46" s="72"/>
      <c r="AS46" s="86" t="s">
        <v>58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37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59</v>
      </c>
      <c r="D49" s="97"/>
      <c r="E49" s="97"/>
      <c r="F49" s="97"/>
      <c r="G49" s="97"/>
      <c r="H49" s="98"/>
      <c r="I49" s="99" t="s">
        <v>60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61</v>
      </c>
      <c r="AH49" s="97"/>
      <c r="AI49" s="97"/>
      <c r="AJ49" s="97"/>
      <c r="AK49" s="97"/>
      <c r="AL49" s="97"/>
      <c r="AM49" s="97"/>
      <c r="AN49" s="99" t="s">
        <v>62</v>
      </c>
      <c r="AO49" s="97"/>
      <c r="AP49" s="97"/>
      <c r="AQ49" s="101" t="s">
        <v>63</v>
      </c>
      <c r="AR49" s="72"/>
      <c r="AS49" s="102" t="s">
        <v>64</v>
      </c>
      <c r="AT49" s="103" t="s">
        <v>65</v>
      </c>
      <c r="AU49" s="103" t="s">
        <v>66</v>
      </c>
      <c r="AV49" s="103" t="s">
        <v>67</v>
      </c>
      <c r="AW49" s="103" t="s">
        <v>68</v>
      </c>
      <c r="AX49" s="103" t="s">
        <v>69</v>
      </c>
      <c r="AY49" s="103" t="s">
        <v>70</v>
      </c>
      <c r="AZ49" s="103" t="s">
        <v>71</v>
      </c>
      <c r="BA49" s="103" t="s">
        <v>72</v>
      </c>
      <c r="BB49" s="103" t="s">
        <v>73</v>
      </c>
      <c r="BC49" s="103" t="s">
        <v>74</v>
      </c>
      <c r="BD49" s="104" t="s">
        <v>75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76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34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77</v>
      </c>
      <c r="BT51" s="117" t="s">
        <v>78</v>
      </c>
      <c r="BV51" s="117" t="s">
        <v>79</v>
      </c>
      <c r="BW51" s="117" t="s">
        <v>7</v>
      </c>
      <c r="BX51" s="117" t="s">
        <v>80</v>
      </c>
      <c r="CL51" s="117" t="s">
        <v>21</v>
      </c>
    </row>
    <row r="52" s="5" customFormat="1" ht="16.5" customHeight="1">
      <c r="A52" s="118" t="s">
        <v>81</v>
      </c>
      <c r="B52" s="119"/>
      <c r="C52" s="120"/>
      <c r="D52" s="121" t="s">
        <v>16</v>
      </c>
      <c r="E52" s="121"/>
      <c r="F52" s="121"/>
      <c r="G52" s="121"/>
      <c r="H52" s="121"/>
      <c r="I52" s="122"/>
      <c r="J52" s="121" t="s">
        <v>19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'sku29 - Oprava chodníků n...'!J25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82</v>
      </c>
      <c r="AR52" s="125"/>
      <c r="AS52" s="126">
        <v>0</v>
      </c>
      <c r="AT52" s="127">
        <f>ROUND(SUM(AV52:AW52),2)</f>
        <v>0</v>
      </c>
      <c r="AU52" s="128">
        <f>'sku29 - Oprava chodníků n...'!P84</f>
        <v>0</v>
      </c>
      <c r="AV52" s="127">
        <f>'sku29 - Oprava chodníků n...'!J28</f>
        <v>0</v>
      </c>
      <c r="AW52" s="127">
        <f>'sku29 - Oprava chodníků n...'!J29</f>
        <v>0</v>
      </c>
      <c r="AX52" s="127">
        <f>'sku29 - Oprava chodníků n...'!J30</f>
        <v>0</v>
      </c>
      <c r="AY52" s="127">
        <f>'sku29 - Oprava chodníků n...'!J31</f>
        <v>0</v>
      </c>
      <c r="AZ52" s="127">
        <f>'sku29 - Oprava chodníků n...'!F28</f>
        <v>0</v>
      </c>
      <c r="BA52" s="127">
        <f>'sku29 - Oprava chodníků n...'!F29</f>
        <v>0</v>
      </c>
      <c r="BB52" s="127">
        <f>'sku29 - Oprava chodníků n...'!F30</f>
        <v>0</v>
      </c>
      <c r="BC52" s="127">
        <f>'sku29 - Oprava chodníků n...'!F31</f>
        <v>0</v>
      </c>
      <c r="BD52" s="129">
        <f>'sku29 - Oprava chodníků n...'!F32</f>
        <v>0</v>
      </c>
      <c r="BT52" s="130" t="s">
        <v>83</v>
      </c>
      <c r="BU52" s="130" t="s">
        <v>84</v>
      </c>
      <c r="BV52" s="130" t="s">
        <v>79</v>
      </c>
      <c r="BW52" s="130" t="s">
        <v>7</v>
      </c>
      <c r="BX52" s="130" t="s">
        <v>80</v>
      </c>
      <c r="CL52" s="130" t="s">
        <v>21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afCLC5yWNpX8/n23NzwNFcRodn/IcuBpp2Nk1POiVQjmiON0lz97DSCcOTeFbpOpftd/0UbZl12+2nxNUq4NsA==" hashValue="mUwhxF136pWdcM98gThgRNKuEn8gAIJ/ms6D7nzqcXYa9wNjyuLGmeA1R6C4qrlrtYtOs1lwxd6G5Oj/8kAuDA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sku29 - Oprava chodníků 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85</v>
      </c>
      <c r="G1" s="134" t="s">
        <v>86</v>
      </c>
      <c r="H1" s="134"/>
      <c r="I1" s="135"/>
      <c r="J1" s="134" t="s">
        <v>87</v>
      </c>
      <c r="K1" s="133" t="s">
        <v>88</v>
      </c>
      <c r="L1" s="134" t="s">
        <v>89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</v>
      </c>
      <c r="AZ2" s="136" t="s">
        <v>90</v>
      </c>
      <c r="BA2" s="136" t="s">
        <v>91</v>
      </c>
      <c r="BB2" s="136" t="s">
        <v>34</v>
      </c>
      <c r="BC2" s="136" t="s">
        <v>92</v>
      </c>
      <c r="BD2" s="136" t="s">
        <v>93</v>
      </c>
    </row>
    <row r="3" ht="6.96" customHeight="1">
      <c r="B3" s="24"/>
      <c r="C3" s="25"/>
      <c r="D3" s="25"/>
      <c r="E3" s="25"/>
      <c r="F3" s="25"/>
      <c r="G3" s="25"/>
      <c r="H3" s="25"/>
      <c r="I3" s="137"/>
      <c r="J3" s="25"/>
      <c r="K3" s="26"/>
      <c r="AT3" s="23" t="s">
        <v>93</v>
      </c>
      <c r="AZ3" s="136" t="s">
        <v>94</v>
      </c>
      <c r="BA3" s="136" t="s">
        <v>95</v>
      </c>
      <c r="BB3" s="136" t="s">
        <v>34</v>
      </c>
      <c r="BC3" s="136" t="s">
        <v>96</v>
      </c>
      <c r="BD3" s="136" t="s">
        <v>93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38"/>
      <c r="J4" s="28"/>
      <c r="K4" s="30"/>
      <c r="M4" s="31" t="s">
        <v>12</v>
      </c>
      <c r="AT4" s="23" t="s">
        <v>6</v>
      </c>
      <c r="AZ4" s="136" t="s">
        <v>98</v>
      </c>
      <c r="BA4" s="136" t="s">
        <v>99</v>
      </c>
      <c r="BB4" s="136" t="s">
        <v>34</v>
      </c>
      <c r="BC4" s="136" t="s">
        <v>100</v>
      </c>
      <c r="BD4" s="136" t="s">
        <v>93</v>
      </c>
    </row>
    <row r="5" ht="6.96" customHeight="1">
      <c r="B5" s="27"/>
      <c r="C5" s="28"/>
      <c r="D5" s="28"/>
      <c r="E5" s="28"/>
      <c r="F5" s="28"/>
      <c r="G5" s="28"/>
      <c r="H5" s="28"/>
      <c r="I5" s="138"/>
      <c r="J5" s="28"/>
      <c r="K5" s="30"/>
      <c r="AZ5" s="136" t="s">
        <v>101</v>
      </c>
      <c r="BA5" s="136" t="s">
        <v>102</v>
      </c>
      <c r="BB5" s="136" t="s">
        <v>34</v>
      </c>
      <c r="BC5" s="136" t="s">
        <v>103</v>
      </c>
      <c r="BD5" s="136" t="s">
        <v>93</v>
      </c>
    </row>
    <row r="6" s="1" customFormat="1">
      <c r="B6" s="46"/>
      <c r="C6" s="47"/>
      <c r="D6" s="39" t="s">
        <v>18</v>
      </c>
      <c r="E6" s="47"/>
      <c r="F6" s="47"/>
      <c r="G6" s="47"/>
      <c r="H6" s="47"/>
      <c r="I6" s="139"/>
      <c r="J6" s="47"/>
      <c r="K6" s="51"/>
      <c r="AZ6" s="136" t="s">
        <v>104</v>
      </c>
      <c r="BA6" s="136" t="s">
        <v>105</v>
      </c>
      <c r="BB6" s="136" t="s">
        <v>34</v>
      </c>
      <c r="BC6" s="136" t="s">
        <v>106</v>
      </c>
      <c r="BD6" s="136" t="s">
        <v>93</v>
      </c>
    </row>
    <row r="7" s="1" customFormat="1" ht="36.96" customHeight="1">
      <c r="B7" s="46"/>
      <c r="C7" s="47"/>
      <c r="D7" s="47"/>
      <c r="E7" s="140" t="s">
        <v>19</v>
      </c>
      <c r="F7" s="47"/>
      <c r="G7" s="47"/>
      <c r="H7" s="47"/>
      <c r="I7" s="139"/>
      <c r="J7" s="47"/>
      <c r="K7" s="51"/>
      <c r="AZ7" s="136" t="s">
        <v>107</v>
      </c>
      <c r="BA7" s="136" t="s">
        <v>108</v>
      </c>
      <c r="BB7" s="136" t="s">
        <v>34</v>
      </c>
      <c r="BC7" s="136" t="s">
        <v>109</v>
      </c>
      <c r="BD7" s="136" t="s">
        <v>93</v>
      </c>
    </row>
    <row r="8" s="1" customFormat="1">
      <c r="B8" s="46"/>
      <c r="C8" s="47"/>
      <c r="D8" s="47"/>
      <c r="E8" s="47"/>
      <c r="F8" s="47"/>
      <c r="G8" s="47"/>
      <c r="H8" s="47"/>
      <c r="I8" s="139"/>
      <c r="J8" s="47"/>
      <c r="K8" s="51"/>
    </row>
    <row r="9" s="1" customFormat="1" ht="14.4" customHeight="1">
      <c r="B9" s="46"/>
      <c r="C9" s="47"/>
      <c r="D9" s="39" t="s">
        <v>20</v>
      </c>
      <c r="E9" s="47"/>
      <c r="F9" s="34" t="s">
        <v>21</v>
      </c>
      <c r="G9" s="47"/>
      <c r="H9" s="47"/>
      <c r="I9" s="141" t="s">
        <v>22</v>
      </c>
      <c r="J9" s="34" t="s">
        <v>23</v>
      </c>
      <c r="K9" s="51"/>
    </row>
    <row r="10" s="1" customFormat="1" ht="14.4" customHeight="1">
      <c r="B10" s="46"/>
      <c r="C10" s="47"/>
      <c r="D10" s="39" t="s">
        <v>24</v>
      </c>
      <c r="E10" s="47"/>
      <c r="F10" s="34" t="s">
        <v>25</v>
      </c>
      <c r="G10" s="47"/>
      <c r="H10" s="47"/>
      <c r="I10" s="141" t="s">
        <v>26</v>
      </c>
      <c r="J10" s="142" t="str">
        <f>'Rekapitulace stavby'!AN8</f>
        <v>8. 12. 2018</v>
      </c>
      <c r="K10" s="51"/>
    </row>
    <row r="11" s="1" customFormat="1" ht="21.84" customHeight="1">
      <c r="B11" s="46"/>
      <c r="C11" s="47"/>
      <c r="D11" s="33" t="s">
        <v>28</v>
      </c>
      <c r="E11" s="47"/>
      <c r="F11" s="41" t="s">
        <v>29</v>
      </c>
      <c r="G11" s="47"/>
      <c r="H11" s="47"/>
      <c r="I11" s="143" t="s">
        <v>30</v>
      </c>
      <c r="J11" s="41" t="s">
        <v>31</v>
      </c>
      <c r="K11" s="51"/>
    </row>
    <row r="12" s="1" customFormat="1" ht="14.4" customHeight="1">
      <c r="B12" s="46"/>
      <c r="C12" s="47"/>
      <c r="D12" s="39" t="s">
        <v>32</v>
      </c>
      <c r="E12" s="47"/>
      <c r="F12" s="47"/>
      <c r="G12" s="47"/>
      <c r="H12" s="47"/>
      <c r="I12" s="141" t="s">
        <v>33</v>
      </c>
      <c r="J12" s="34" t="s">
        <v>34</v>
      </c>
      <c r="K12" s="51"/>
    </row>
    <row r="13" s="1" customFormat="1" ht="18" customHeight="1">
      <c r="B13" s="46"/>
      <c r="C13" s="47"/>
      <c r="D13" s="47"/>
      <c r="E13" s="34" t="s">
        <v>35</v>
      </c>
      <c r="F13" s="47"/>
      <c r="G13" s="47"/>
      <c r="H13" s="47"/>
      <c r="I13" s="141" t="s">
        <v>36</v>
      </c>
      <c r="J13" s="34" t="s">
        <v>34</v>
      </c>
      <c r="K13" s="51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139"/>
      <c r="J14" s="47"/>
      <c r="K14" s="51"/>
    </row>
    <row r="15" s="1" customFormat="1" ht="14.4" customHeight="1">
      <c r="B15" s="46"/>
      <c r="C15" s="47"/>
      <c r="D15" s="39" t="s">
        <v>37</v>
      </c>
      <c r="E15" s="47"/>
      <c r="F15" s="47"/>
      <c r="G15" s="47"/>
      <c r="H15" s="47"/>
      <c r="I15" s="141" t="s">
        <v>33</v>
      </c>
      <c r="J15" s="34" t="str">
        <f>IF('Rekapitulace stavby'!AN13="Vyplň údaj","",IF('Rekapitulace stavby'!AN13="","",'Rekapitulace stavby'!AN13))</f>
        <v/>
      </c>
      <c r="K15" s="51"/>
    </row>
    <row r="16" s="1" customFormat="1" ht="18" customHeight="1">
      <c r="B16" s="46"/>
      <c r="C16" s="47"/>
      <c r="D16" s="47"/>
      <c r="E16" s="34" t="str">
        <f>IF('Rekapitulace stavby'!E14="Vyplň údaj","",IF('Rekapitulace stavby'!E14="","",'Rekapitulace stavby'!E14))</f>
        <v/>
      </c>
      <c r="F16" s="47"/>
      <c r="G16" s="47"/>
      <c r="H16" s="47"/>
      <c r="I16" s="141" t="s">
        <v>36</v>
      </c>
      <c r="J16" s="34" t="str">
        <f>IF('Rekapitulace stavby'!AN14="Vyplň údaj","",IF('Rekapitulace stavby'!AN14="","",'Rekapitulace stavby'!AN14))</f>
        <v/>
      </c>
      <c r="K16" s="51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139"/>
      <c r="J17" s="47"/>
      <c r="K17" s="51"/>
    </row>
    <row r="18" s="1" customFormat="1" ht="14.4" customHeight="1">
      <c r="B18" s="46"/>
      <c r="C18" s="47"/>
      <c r="D18" s="39" t="s">
        <v>39</v>
      </c>
      <c r="E18" s="47"/>
      <c r="F18" s="47"/>
      <c r="G18" s="47"/>
      <c r="H18" s="47"/>
      <c r="I18" s="141" t="s">
        <v>33</v>
      </c>
      <c r="J18" s="34" t="s">
        <v>34</v>
      </c>
      <c r="K18" s="51"/>
    </row>
    <row r="19" s="1" customFormat="1" ht="18" customHeight="1">
      <c r="B19" s="46"/>
      <c r="C19" s="47"/>
      <c r="D19" s="47"/>
      <c r="E19" s="34" t="s">
        <v>40</v>
      </c>
      <c r="F19" s="47"/>
      <c r="G19" s="47"/>
      <c r="H19" s="47"/>
      <c r="I19" s="141" t="s">
        <v>36</v>
      </c>
      <c r="J19" s="34" t="s">
        <v>34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39"/>
      <c r="J20" s="47"/>
      <c r="K20" s="51"/>
    </row>
    <row r="21" s="1" customFormat="1" ht="14.4" customHeight="1">
      <c r="B21" s="46"/>
      <c r="C21" s="47"/>
      <c r="D21" s="39" t="s">
        <v>42</v>
      </c>
      <c r="E21" s="47"/>
      <c r="F21" s="47"/>
      <c r="G21" s="47"/>
      <c r="H21" s="47"/>
      <c r="I21" s="139"/>
      <c r="J21" s="47"/>
      <c r="K21" s="51"/>
    </row>
    <row r="22" s="6" customFormat="1" ht="71.25" customHeight="1">
      <c r="B22" s="144"/>
      <c r="C22" s="145"/>
      <c r="D22" s="145"/>
      <c r="E22" s="44" t="s">
        <v>43</v>
      </c>
      <c r="F22" s="44"/>
      <c r="G22" s="44"/>
      <c r="H22" s="44"/>
      <c r="I22" s="146"/>
      <c r="J22" s="145"/>
      <c r="K22" s="147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39"/>
      <c r="J23" s="47"/>
      <c r="K23" s="51"/>
    </row>
    <row r="24" s="1" customFormat="1" ht="6.96" customHeight="1">
      <c r="B24" s="46"/>
      <c r="C24" s="47"/>
      <c r="D24" s="106"/>
      <c r="E24" s="106"/>
      <c r="F24" s="106"/>
      <c r="G24" s="106"/>
      <c r="H24" s="106"/>
      <c r="I24" s="148"/>
      <c r="J24" s="106"/>
      <c r="K24" s="149"/>
    </row>
    <row r="25" s="1" customFormat="1" ht="25.44" customHeight="1">
      <c r="B25" s="46"/>
      <c r="C25" s="47"/>
      <c r="D25" s="150" t="s">
        <v>44</v>
      </c>
      <c r="E25" s="47"/>
      <c r="F25" s="47"/>
      <c r="G25" s="47"/>
      <c r="H25" s="47"/>
      <c r="I25" s="139"/>
      <c r="J25" s="151">
        <f>ROUND(J84,2)</f>
        <v>0</v>
      </c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8"/>
      <c r="J26" s="106"/>
      <c r="K26" s="149"/>
    </row>
    <row r="27" s="1" customFormat="1" ht="14.4" customHeight="1">
      <c r="B27" s="46"/>
      <c r="C27" s="47"/>
      <c r="D27" s="47"/>
      <c r="E27" s="47"/>
      <c r="F27" s="52" t="s">
        <v>46</v>
      </c>
      <c r="G27" s="47"/>
      <c r="H27" s="47"/>
      <c r="I27" s="152" t="s">
        <v>45</v>
      </c>
      <c r="J27" s="52" t="s">
        <v>47</v>
      </c>
      <c r="K27" s="51"/>
    </row>
    <row r="28" s="1" customFormat="1" ht="14.4" customHeight="1">
      <c r="B28" s="46"/>
      <c r="C28" s="47"/>
      <c r="D28" s="55" t="s">
        <v>48</v>
      </c>
      <c r="E28" s="55" t="s">
        <v>49</v>
      </c>
      <c r="F28" s="153">
        <f>ROUND(SUM(BE84:BE367), 2)</f>
        <v>0</v>
      </c>
      <c r="G28" s="47"/>
      <c r="H28" s="47"/>
      <c r="I28" s="154">
        <v>0.20999999999999999</v>
      </c>
      <c r="J28" s="153">
        <f>ROUND(ROUND((SUM(BE84:BE367)), 2)*I28, 2)</f>
        <v>0</v>
      </c>
      <c r="K28" s="51"/>
    </row>
    <row r="29" s="1" customFormat="1" ht="14.4" customHeight="1">
      <c r="B29" s="46"/>
      <c r="C29" s="47"/>
      <c r="D29" s="47"/>
      <c r="E29" s="55" t="s">
        <v>50</v>
      </c>
      <c r="F29" s="153">
        <f>ROUND(SUM(BF84:BF367), 2)</f>
        <v>0</v>
      </c>
      <c r="G29" s="47"/>
      <c r="H29" s="47"/>
      <c r="I29" s="154">
        <v>0.14999999999999999</v>
      </c>
      <c r="J29" s="153">
        <f>ROUND(ROUND((SUM(BF84:BF367)), 2)*I29, 2)</f>
        <v>0</v>
      </c>
      <c r="K29" s="51"/>
    </row>
    <row r="30" hidden="1" s="1" customFormat="1" ht="14.4" customHeight="1">
      <c r="B30" s="46"/>
      <c r="C30" s="47"/>
      <c r="D30" s="47"/>
      <c r="E30" s="55" t="s">
        <v>51</v>
      </c>
      <c r="F30" s="153">
        <f>ROUND(SUM(BG84:BG367), 2)</f>
        <v>0</v>
      </c>
      <c r="G30" s="47"/>
      <c r="H30" s="47"/>
      <c r="I30" s="154">
        <v>0.20999999999999999</v>
      </c>
      <c r="J30" s="153">
        <v>0</v>
      </c>
      <c r="K30" s="51"/>
    </row>
    <row r="31" hidden="1" s="1" customFormat="1" ht="14.4" customHeight="1">
      <c r="B31" s="46"/>
      <c r="C31" s="47"/>
      <c r="D31" s="47"/>
      <c r="E31" s="55" t="s">
        <v>52</v>
      </c>
      <c r="F31" s="153">
        <f>ROUND(SUM(BH84:BH367), 2)</f>
        <v>0</v>
      </c>
      <c r="G31" s="47"/>
      <c r="H31" s="47"/>
      <c r="I31" s="154">
        <v>0.14999999999999999</v>
      </c>
      <c r="J31" s="153">
        <v>0</v>
      </c>
      <c r="K31" s="51"/>
    </row>
    <row r="32" hidden="1" s="1" customFormat="1" ht="14.4" customHeight="1">
      <c r="B32" s="46"/>
      <c r="C32" s="47"/>
      <c r="D32" s="47"/>
      <c r="E32" s="55" t="s">
        <v>53</v>
      </c>
      <c r="F32" s="153">
        <f>ROUND(SUM(BI84:BI367), 2)</f>
        <v>0</v>
      </c>
      <c r="G32" s="47"/>
      <c r="H32" s="47"/>
      <c r="I32" s="154">
        <v>0</v>
      </c>
      <c r="J32" s="153">
        <v>0</v>
      </c>
      <c r="K32" s="51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139"/>
      <c r="J33" s="47"/>
      <c r="K33" s="51"/>
    </row>
    <row r="34" s="1" customFormat="1" ht="25.44" customHeight="1">
      <c r="B34" s="46"/>
      <c r="C34" s="155"/>
      <c r="D34" s="156" t="s">
        <v>54</v>
      </c>
      <c r="E34" s="98"/>
      <c r="F34" s="98"/>
      <c r="G34" s="157" t="s">
        <v>55</v>
      </c>
      <c r="H34" s="158" t="s">
        <v>56</v>
      </c>
      <c r="I34" s="159"/>
      <c r="J34" s="160">
        <f>SUM(J25:J32)</f>
        <v>0</v>
      </c>
      <c r="K34" s="161"/>
    </row>
    <row r="35" s="1" customFormat="1" ht="14.4" customHeight="1">
      <c r="B35" s="67"/>
      <c r="C35" s="68"/>
      <c r="D35" s="68"/>
      <c r="E35" s="68"/>
      <c r="F35" s="68"/>
      <c r="G35" s="68"/>
      <c r="H35" s="68"/>
      <c r="I35" s="162"/>
      <c r="J35" s="68"/>
      <c r="K35" s="69"/>
    </row>
    <row r="39" s="1" customFormat="1" ht="6.96" customHeight="1">
      <c r="B39" s="163"/>
      <c r="C39" s="164"/>
      <c r="D39" s="164"/>
      <c r="E39" s="164"/>
      <c r="F39" s="164"/>
      <c r="G39" s="164"/>
      <c r="H39" s="164"/>
      <c r="I39" s="165"/>
      <c r="J39" s="164"/>
      <c r="K39" s="166"/>
    </row>
    <row r="40" s="1" customFormat="1" ht="36.96" customHeight="1">
      <c r="B40" s="46"/>
      <c r="C40" s="29" t="s">
        <v>110</v>
      </c>
      <c r="D40" s="47"/>
      <c r="E40" s="47"/>
      <c r="F40" s="47"/>
      <c r="G40" s="47"/>
      <c r="H40" s="47"/>
      <c r="I40" s="139"/>
      <c r="J40" s="47"/>
      <c r="K40" s="51"/>
    </row>
    <row r="41" s="1" customFormat="1" ht="6.96" customHeight="1">
      <c r="B41" s="46"/>
      <c r="C41" s="47"/>
      <c r="D41" s="47"/>
      <c r="E41" s="47"/>
      <c r="F41" s="47"/>
      <c r="G41" s="47"/>
      <c r="H41" s="47"/>
      <c r="I41" s="139"/>
      <c r="J41" s="47"/>
      <c r="K41" s="51"/>
    </row>
    <row r="42" s="1" customFormat="1" ht="14.4" customHeight="1">
      <c r="B42" s="46"/>
      <c r="C42" s="39" t="s">
        <v>18</v>
      </c>
      <c r="D42" s="47"/>
      <c r="E42" s="47"/>
      <c r="F42" s="47"/>
      <c r="G42" s="47"/>
      <c r="H42" s="47"/>
      <c r="I42" s="139"/>
      <c r="J42" s="47"/>
      <c r="K42" s="51"/>
    </row>
    <row r="43" s="1" customFormat="1" ht="17.25" customHeight="1">
      <c r="B43" s="46"/>
      <c r="C43" s="47"/>
      <c r="D43" s="47"/>
      <c r="E43" s="140" t="str">
        <f>E7</f>
        <v>Oprava chodníků na ul.Klegova</v>
      </c>
      <c r="F43" s="47"/>
      <c r="G43" s="47"/>
      <c r="H43" s="47"/>
      <c r="I43" s="139"/>
      <c r="J43" s="47"/>
      <c r="K43" s="51"/>
    </row>
    <row r="44" s="1" customFormat="1" ht="6.96" customHeight="1">
      <c r="B44" s="46"/>
      <c r="C44" s="47"/>
      <c r="D44" s="47"/>
      <c r="E44" s="47"/>
      <c r="F44" s="47"/>
      <c r="G44" s="47"/>
      <c r="H44" s="47"/>
      <c r="I44" s="139"/>
      <c r="J44" s="47"/>
      <c r="K44" s="51"/>
    </row>
    <row r="45" s="1" customFormat="1" ht="18" customHeight="1">
      <c r="B45" s="46"/>
      <c r="C45" s="39" t="s">
        <v>24</v>
      </c>
      <c r="D45" s="47"/>
      <c r="E45" s="47"/>
      <c r="F45" s="34" t="str">
        <f>F10</f>
        <v>Ostrava</v>
      </c>
      <c r="G45" s="47"/>
      <c r="H45" s="47"/>
      <c r="I45" s="141" t="s">
        <v>26</v>
      </c>
      <c r="J45" s="142" t="str">
        <f>IF(J10="","",J10)</f>
        <v>8. 12. 2018</v>
      </c>
      <c r="K45" s="51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139"/>
      <c r="J46" s="47"/>
      <c r="K46" s="51"/>
    </row>
    <row r="47" s="1" customFormat="1">
      <c r="B47" s="46"/>
      <c r="C47" s="39" t="s">
        <v>32</v>
      </c>
      <c r="D47" s="47"/>
      <c r="E47" s="47"/>
      <c r="F47" s="34" t="str">
        <f>E13</f>
        <v>SMO MOb Ostrava-JIH,Horní 791/3,700 30 Ostrava</v>
      </c>
      <c r="G47" s="47"/>
      <c r="H47" s="47"/>
      <c r="I47" s="141" t="s">
        <v>39</v>
      </c>
      <c r="J47" s="44" t="str">
        <f>E19</f>
        <v>VS PROJEKT Ostrava s.r.o.,Na Obvodu 45, Ostrava</v>
      </c>
      <c r="K47" s="51"/>
    </row>
    <row r="48" s="1" customFormat="1" ht="14.4" customHeight="1">
      <c r="B48" s="46"/>
      <c r="C48" s="39" t="s">
        <v>37</v>
      </c>
      <c r="D48" s="47"/>
      <c r="E48" s="47"/>
      <c r="F48" s="34" t="str">
        <f>IF(E16="","",E16)</f>
        <v/>
      </c>
      <c r="G48" s="47"/>
      <c r="H48" s="47"/>
      <c r="I48" s="139"/>
      <c r="J48" s="167"/>
      <c r="K48" s="51"/>
    </row>
    <row r="49" s="1" customFormat="1" ht="10.32" customHeight="1">
      <c r="B49" s="46"/>
      <c r="C49" s="47"/>
      <c r="D49" s="47"/>
      <c r="E49" s="47"/>
      <c r="F49" s="47"/>
      <c r="G49" s="47"/>
      <c r="H49" s="47"/>
      <c r="I49" s="139"/>
      <c r="J49" s="47"/>
      <c r="K49" s="51"/>
    </row>
    <row r="50" s="1" customFormat="1" ht="29.28" customHeight="1">
      <c r="B50" s="46"/>
      <c r="C50" s="168" t="s">
        <v>111</v>
      </c>
      <c r="D50" s="155"/>
      <c r="E50" s="155"/>
      <c r="F50" s="155"/>
      <c r="G50" s="155"/>
      <c r="H50" s="155"/>
      <c r="I50" s="169"/>
      <c r="J50" s="170" t="s">
        <v>112</v>
      </c>
      <c r="K50" s="171"/>
    </row>
    <row r="51" s="1" customFormat="1" ht="10.32" customHeight="1">
      <c r="B51" s="46"/>
      <c r="C51" s="47"/>
      <c r="D51" s="47"/>
      <c r="E51" s="47"/>
      <c r="F51" s="47"/>
      <c r="G51" s="47"/>
      <c r="H51" s="47"/>
      <c r="I51" s="139"/>
      <c r="J51" s="47"/>
      <c r="K51" s="51"/>
    </row>
    <row r="52" s="1" customFormat="1" ht="29.28" customHeight="1">
      <c r="B52" s="46"/>
      <c r="C52" s="172" t="s">
        <v>113</v>
      </c>
      <c r="D52" s="47"/>
      <c r="E52" s="47"/>
      <c r="F52" s="47"/>
      <c r="G52" s="47"/>
      <c r="H52" s="47"/>
      <c r="I52" s="139"/>
      <c r="J52" s="151">
        <f>J84</f>
        <v>0</v>
      </c>
      <c r="K52" s="51"/>
      <c r="AU52" s="23" t="s">
        <v>114</v>
      </c>
    </row>
    <row r="53" s="7" customFormat="1" ht="24.96" customHeight="1">
      <c r="B53" s="173"/>
      <c r="C53" s="174"/>
      <c r="D53" s="175" t="s">
        <v>115</v>
      </c>
      <c r="E53" s="176"/>
      <c r="F53" s="176"/>
      <c r="G53" s="176"/>
      <c r="H53" s="176"/>
      <c r="I53" s="177"/>
      <c r="J53" s="178">
        <f>J85</f>
        <v>0</v>
      </c>
      <c r="K53" s="179"/>
    </row>
    <row r="54" s="8" customFormat="1" ht="19.92" customHeight="1">
      <c r="B54" s="180"/>
      <c r="C54" s="181"/>
      <c r="D54" s="182" t="s">
        <v>116</v>
      </c>
      <c r="E54" s="183"/>
      <c r="F54" s="183"/>
      <c r="G54" s="183"/>
      <c r="H54" s="183"/>
      <c r="I54" s="184"/>
      <c r="J54" s="185">
        <f>J86</f>
        <v>0</v>
      </c>
      <c r="K54" s="186"/>
    </row>
    <row r="55" s="8" customFormat="1" ht="19.92" customHeight="1">
      <c r="B55" s="180"/>
      <c r="C55" s="181"/>
      <c r="D55" s="182" t="s">
        <v>117</v>
      </c>
      <c r="E55" s="183"/>
      <c r="F55" s="183"/>
      <c r="G55" s="183"/>
      <c r="H55" s="183"/>
      <c r="I55" s="184"/>
      <c r="J55" s="185">
        <f>J192</f>
        <v>0</v>
      </c>
      <c r="K55" s="186"/>
    </row>
    <row r="56" s="8" customFormat="1" ht="19.92" customHeight="1">
      <c r="B56" s="180"/>
      <c r="C56" s="181"/>
      <c r="D56" s="182" t="s">
        <v>118</v>
      </c>
      <c r="E56" s="183"/>
      <c r="F56" s="183"/>
      <c r="G56" s="183"/>
      <c r="H56" s="183"/>
      <c r="I56" s="184"/>
      <c r="J56" s="185">
        <f>J197</f>
        <v>0</v>
      </c>
      <c r="K56" s="186"/>
    </row>
    <row r="57" s="8" customFormat="1" ht="19.92" customHeight="1">
      <c r="B57" s="180"/>
      <c r="C57" s="181"/>
      <c r="D57" s="182" t="s">
        <v>119</v>
      </c>
      <c r="E57" s="183"/>
      <c r="F57" s="183"/>
      <c r="G57" s="183"/>
      <c r="H57" s="183"/>
      <c r="I57" s="184"/>
      <c r="J57" s="185">
        <f>J224</f>
        <v>0</v>
      </c>
      <c r="K57" s="186"/>
    </row>
    <row r="58" s="8" customFormat="1" ht="19.92" customHeight="1">
      <c r="B58" s="180"/>
      <c r="C58" s="181"/>
      <c r="D58" s="182" t="s">
        <v>120</v>
      </c>
      <c r="E58" s="183"/>
      <c r="F58" s="183"/>
      <c r="G58" s="183"/>
      <c r="H58" s="183"/>
      <c r="I58" s="184"/>
      <c r="J58" s="185">
        <f>J253</f>
        <v>0</v>
      </c>
      <c r="K58" s="186"/>
    </row>
    <row r="59" s="8" customFormat="1" ht="19.92" customHeight="1">
      <c r="B59" s="180"/>
      <c r="C59" s="181"/>
      <c r="D59" s="182" t="s">
        <v>121</v>
      </c>
      <c r="E59" s="183"/>
      <c r="F59" s="183"/>
      <c r="G59" s="183"/>
      <c r="H59" s="183"/>
      <c r="I59" s="184"/>
      <c r="J59" s="185">
        <f>J315</f>
        <v>0</v>
      </c>
      <c r="K59" s="186"/>
    </row>
    <row r="60" s="8" customFormat="1" ht="19.92" customHeight="1">
      <c r="B60" s="180"/>
      <c r="C60" s="181"/>
      <c r="D60" s="182" t="s">
        <v>122</v>
      </c>
      <c r="E60" s="183"/>
      <c r="F60" s="183"/>
      <c r="G60" s="183"/>
      <c r="H60" s="183"/>
      <c r="I60" s="184"/>
      <c r="J60" s="185">
        <f>J332</f>
        <v>0</v>
      </c>
      <c r="K60" s="186"/>
    </row>
    <row r="61" s="7" customFormat="1" ht="24.96" customHeight="1">
      <c r="B61" s="173"/>
      <c r="C61" s="174"/>
      <c r="D61" s="175" t="s">
        <v>123</v>
      </c>
      <c r="E61" s="176"/>
      <c r="F61" s="176"/>
      <c r="G61" s="176"/>
      <c r="H61" s="176"/>
      <c r="I61" s="177"/>
      <c r="J61" s="178">
        <f>J334</f>
        <v>0</v>
      </c>
      <c r="K61" s="179"/>
    </row>
    <row r="62" s="7" customFormat="1" ht="24.96" customHeight="1">
      <c r="B62" s="173"/>
      <c r="C62" s="174"/>
      <c r="D62" s="175" t="s">
        <v>124</v>
      </c>
      <c r="E62" s="176"/>
      <c r="F62" s="176"/>
      <c r="G62" s="176"/>
      <c r="H62" s="176"/>
      <c r="I62" s="177"/>
      <c r="J62" s="178">
        <f>J343</f>
        <v>0</v>
      </c>
      <c r="K62" s="179"/>
    </row>
    <row r="63" s="8" customFormat="1" ht="19.92" customHeight="1">
      <c r="B63" s="180"/>
      <c r="C63" s="181"/>
      <c r="D63" s="182" t="s">
        <v>125</v>
      </c>
      <c r="E63" s="183"/>
      <c r="F63" s="183"/>
      <c r="G63" s="183"/>
      <c r="H63" s="183"/>
      <c r="I63" s="184"/>
      <c r="J63" s="185">
        <f>J344</f>
        <v>0</v>
      </c>
      <c r="K63" s="186"/>
    </row>
    <row r="64" s="8" customFormat="1" ht="19.92" customHeight="1">
      <c r="B64" s="180"/>
      <c r="C64" s="181"/>
      <c r="D64" s="182" t="s">
        <v>126</v>
      </c>
      <c r="E64" s="183"/>
      <c r="F64" s="183"/>
      <c r="G64" s="183"/>
      <c r="H64" s="183"/>
      <c r="I64" s="184"/>
      <c r="J64" s="185">
        <f>J358</f>
        <v>0</v>
      </c>
      <c r="K64" s="186"/>
    </row>
    <row r="65" s="8" customFormat="1" ht="19.92" customHeight="1">
      <c r="B65" s="180"/>
      <c r="C65" s="181"/>
      <c r="D65" s="182" t="s">
        <v>127</v>
      </c>
      <c r="E65" s="183"/>
      <c r="F65" s="183"/>
      <c r="G65" s="183"/>
      <c r="H65" s="183"/>
      <c r="I65" s="184"/>
      <c r="J65" s="185">
        <f>J360</f>
        <v>0</v>
      </c>
      <c r="K65" s="186"/>
    </row>
    <row r="66" s="8" customFormat="1" ht="19.92" customHeight="1">
      <c r="B66" s="180"/>
      <c r="C66" s="181"/>
      <c r="D66" s="182" t="s">
        <v>128</v>
      </c>
      <c r="E66" s="183"/>
      <c r="F66" s="183"/>
      <c r="G66" s="183"/>
      <c r="H66" s="183"/>
      <c r="I66" s="184"/>
      <c r="J66" s="185">
        <f>J366</f>
        <v>0</v>
      </c>
      <c r="K66" s="186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39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2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5"/>
      <c r="J72" s="71"/>
      <c r="K72" s="71"/>
      <c r="L72" s="72"/>
    </row>
    <row r="73" s="1" customFormat="1" ht="36.96" customHeight="1">
      <c r="B73" s="46"/>
      <c r="C73" s="73" t="s">
        <v>129</v>
      </c>
      <c r="D73" s="74"/>
      <c r="E73" s="74"/>
      <c r="F73" s="74"/>
      <c r="G73" s="74"/>
      <c r="H73" s="74"/>
      <c r="I73" s="187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87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87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E7</f>
        <v>Oprava chodníků na ul.Klegova</v>
      </c>
      <c r="F76" s="74"/>
      <c r="G76" s="74"/>
      <c r="H76" s="74"/>
      <c r="I76" s="187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87"/>
      <c r="J77" s="74"/>
      <c r="K77" s="74"/>
      <c r="L77" s="72"/>
    </row>
    <row r="78" s="1" customFormat="1" ht="18" customHeight="1">
      <c r="B78" s="46"/>
      <c r="C78" s="76" t="s">
        <v>24</v>
      </c>
      <c r="D78" s="74"/>
      <c r="E78" s="74"/>
      <c r="F78" s="188" t="str">
        <f>F10</f>
        <v>Ostrava</v>
      </c>
      <c r="G78" s="74"/>
      <c r="H78" s="74"/>
      <c r="I78" s="189" t="s">
        <v>26</v>
      </c>
      <c r="J78" s="85" t="str">
        <f>IF(J10="","",J10)</f>
        <v>8. 12. 2018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87"/>
      <c r="J79" s="74"/>
      <c r="K79" s="74"/>
      <c r="L79" s="72"/>
    </row>
    <row r="80" s="1" customFormat="1">
      <c r="B80" s="46"/>
      <c r="C80" s="76" t="s">
        <v>32</v>
      </c>
      <c r="D80" s="74"/>
      <c r="E80" s="74"/>
      <c r="F80" s="188" t="str">
        <f>E13</f>
        <v>SMO MOb Ostrava-JIH,Horní 791/3,700 30 Ostrava</v>
      </c>
      <c r="G80" s="74"/>
      <c r="H80" s="74"/>
      <c r="I80" s="189" t="s">
        <v>39</v>
      </c>
      <c r="J80" s="188" t="str">
        <f>E19</f>
        <v>VS PROJEKT Ostrava s.r.o.,Na Obvodu 45, Ostrava</v>
      </c>
      <c r="K80" s="74"/>
      <c r="L80" s="72"/>
    </row>
    <row r="81" s="1" customFormat="1" ht="14.4" customHeight="1">
      <c r="B81" s="46"/>
      <c r="C81" s="76" t="s">
        <v>37</v>
      </c>
      <c r="D81" s="74"/>
      <c r="E81" s="74"/>
      <c r="F81" s="188" t="str">
        <f>IF(E16="","",E16)</f>
        <v/>
      </c>
      <c r="G81" s="74"/>
      <c r="H81" s="74"/>
      <c r="I81" s="187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187"/>
      <c r="J82" s="74"/>
      <c r="K82" s="74"/>
      <c r="L82" s="72"/>
    </row>
    <row r="83" s="9" customFormat="1" ht="29.28" customHeight="1">
      <c r="B83" s="190"/>
      <c r="C83" s="191" t="s">
        <v>130</v>
      </c>
      <c r="D83" s="192" t="s">
        <v>63</v>
      </c>
      <c r="E83" s="192" t="s">
        <v>59</v>
      </c>
      <c r="F83" s="192" t="s">
        <v>131</v>
      </c>
      <c r="G83" s="192" t="s">
        <v>132</v>
      </c>
      <c r="H83" s="192" t="s">
        <v>133</v>
      </c>
      <c r="I83" s="193" t="s">
        <v>134</v>
      </c>
      <c r="J83" s="192" t="s">
        <v>112</v>
      </c>
      <c r="K83" s="194" t="s">
        <v>135</v>
      </c>
      <c r="L83" s="195"/>
      <c r="M83" s="102" t="s">
        <v>136</v>
      </c>
      <c r="N83" s="103" t="s">
        <v>48</v>
      </c>
      <c r="O83" s="103" t="s">
        <v>137</v>
      </c>
      <c r="P83" s="103" t="s">
        <v>138</v>
      </c>
      <c r="Q83" s="103" t="s">
        <v>139</v>
      </c>
      <c r="R83" s="103" t="s">
        <v>140</v>
      </c>
      <c r="S83" s="103" t="s">
        <v>141</v>
      </c>
      <c r="T83" s="104" t="s">
        <v>142</v>
      </c>
    </row>
    <row r="84" s="1" customFormat="1" ht="29.28" customHeight="1">
      <c r="B84" s="46"/>
      <c r="C84" s="108" t="s">
        <v>113</v>
      </c>
      <c r="D84" s="74"/>
      <c r="E84" s="74"/>
      <c r="F84" s="74"/>
      <c r="G84" s="74"/>
      <c r="H84" s="74"/>
      <c r="I84" s="187"/>
      <c r="J84" s="196">
        <f>BK84</f>
        <v>0</v>
      </c>
      <c r="K84" s="74"/>
      <c r="L84" s="72"/>
      <c r="M84" s="105"/>
      <c r="N84" s="106"/>
      <c r="O84" s="106"/>
      <c r="P84" s="197">
        <f>P85+P334+P343</f>
        <v>0</v>
      </c>
      <c r="Q84" s="106"/>
      <c r="R84" s="197">
        <f>R85+R334+R343</f>
        <v>331.27653200000003</v>
      </c>
      <c r="S84" s="106"/>
      <c r="T84" s="198">
        <f>T85+T334+T343</f>
        <v>495.22999999999996</v>
      </c>
      <c r="AT84" s="23" t="s">
        <v>77</v>
      </c>
      <c r="AU84" s="23" t="s">
        <v>114</v>
      </c>
      <c r="BK84" s="199">
        <f>BK85+BK334+BK343</f>
        <v>0</v>
      </c>
    </row>
    <row r="85" s="10" customFormat="1" ht="37.44001" customHeight="1">
      <c r="B85" s="200"/>
      <c r="C85" s="201"/>
      <c r="D85" s="202" t="s">
        <v>77</v>
      </c>
      <c r="E85" s="203" t="s">
        <v>143</v>
      </c>
      <c r="F85" s="203" t="s">
        <v>144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P86+P192+P197+P224+P253+P315+P332</f>
        <v>0</v>
      </c>
      <c r="Q85" s="208"/>
      <c r="R85" s="209">
        <f>R86+R192+R197+R224+R253+R315+R332</f>
        <v>331.27653200000003</v>
      </c>
      <c r="S85" s="208"/>
      <c r="T85" s="210">
        <f>T86+T192+T197+T224+T253+T315+T332</f>
        <v>495.22999999999996</v>
      </c>
      <c r="AR85" s="211" t="s">
        <v>83</v>
      </c>
      <c r="AT85" s="212" t="s">
        <v>77</v>
      </c>
      <c r="AU85" s="212" t="s">
        <v>78</v>
      </c>
      <c r="AY85" s="211" t="s">
        <v>145</v>
      </c>
      <c r="BK85" s="213">
        <f>BK86+BK192+BK197+BK224+BK253+BK315+BK332</f>
        <v>0</v>
      </c>
    </row>
    <row r="86" s="10" customFormat="1" ht="19.92" customHeight="1">
      <c r="B86" s="200"/>
      <c r="C86" s="201"/>
      <c r="D86" s="202" t="s">
        <v>77</v>
      </c>
      <c r="E86" s="214" t="s">
        <v>83</v>
      </c>
      <c r="F86" s="214" t="s">
        <v>146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SUM(P87:P191)</f>
        <v>0</v>
      </c>
      <c r="Q86" s="208"/>
      <c r="R86" s="209">
        <f>SUM(R87:R191)</f>
        <v>108.04432000000001</v>
      </c>
      <c r="S86" s="208"/>
      <c r="T86" s="210">
        <f>SUM(T87:T191)</f>
        <v>489.01999999999998</v>
      </c>
      <c r="AR86" s="211" t="s">
        <v>83</v>
      </c>
      <c r="AT86" s="212" t="s">
        <v>77</v>
      </c>
      <c r="AU86" s="212" t="s">
        <v>83</v>
      </c>
      <c r="AY86" s="211" t="s">
        <v>145</v>
      </c>
      <c r="BK86" s="213">
        <f>SUM(BK87:BK191)</f>
        <v>0</v>
      </c>
    </row>
    <row r="87" s="1" customFormat="1" ht="51" customHeight="1">
      <c r="B87" s="46"/>
      <c r="C87" s="216" t="s">
        <v>147</v>
      </c>
      <c r="D87" s="216" t="s">
        <v>148</v>
      </c>
      <c r="E87" s="217" t="s">
        <v>149</v>
      </c>
      <c r="F87" s="218" t="s">
        <v>150</v>
      </c>
      <c r="G87" s="219" t="s">
        <v>151</v>
      </c>
      <c r="H87" s="220">
        <v>128.59999999999999</v>
      </c>
      <c r="I87" s="221"/>
      <c r="J87" s="222">
        <f>ROUND(I87*H87,2)</f>
        <v>0</v>
      </c>
      <c r="K87" s="218" t="s">
        <v>152</v>
      </c>
      <c r="L87" s="72"/>
      <c r="M87" s="223" t="s">
        <v>34</v>
      </c>
      <c r="N87" s="224" t="s">
        <v>49</v>
      </c>
      <c r="O87" s="47"/>
      <c r="P87" s="225">
        <f>O87*H87</f>
        <v>0</v>
      </c>
      <c r="Q87" s="225">
        <v>0</v>
      </c>
      <c r="R87" s="225">
        <f>Q87*H87</f>
        <v>0</v>
      </c>
      <c r="S87" s="225">
        <v>0.26000000000000001</v>
      </c>
      <c r="T87" s="226">
        <f>S87*H87</f>
        <v>33.436</v>
      </c>
      <c r="AR87" s="23" t="s">
        <v>153</v>
      </c>
      <c r="AT87" s="23" t="s">
        <v>148</v>
      </c>
      <c r="AU87" s="23" t="s">
        <v>93</v>
      </c>
      <c r="AY87" s="23" t="s">
        <v>145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3" t="s">
        <v>83</v>
      </c>
      <c r="BK87" s="227">
        <f>ROUND(I87*H87,2)</f>
        <v>0</v>
      </c>
      <c r="BL87" s="23" t="s">
        <v>153</v>
      </c>
      <c r="BM87" s="23" t="s">
        <v>154</v>
      </c>
    </row>
    <row r="88" s="1" customFormat="1">
      <c r="B88" s="46"/>
      <c r="C88" s="74"/>
      <c r="D88" s="228" t="s">
        <v>155</v>
      </c>
      <c r="E88" s="74"/>
      <c r="F88" s="229" t="s">
        <v>156</v>
      </c>
      <c r="G88" s="74"/>
      <c r="H88" s="74"/>
      <c r="I88" s="187"/>
      <c r="J88" s="74"/>
      <c r="K88" s="74"/>
      <c r="L88" s="72"/>
      <c r="M88" s="230"/>
      <c r="N88" s="47"/>
      <c r="O88" s="47"/>
      <c r="P88" s="47"/>
      <c r="Q88" s="47"/>
      <c r="R88" s="47"/>
      <c r="S88" s="47"/>
      <c r="T88" s="95"/>
      <c r="AT88" s="23" t="s">
        <v>155</v>
      </c>
      <c r="AU88" s="23" t="s">
        <v>93</v>
      </c>
    </row>
    <row r="89" s="11" customFormat="1">
      <c r="B89" s="231"/>
      <c r="C89" s="232"/>
      <c r="D89" s="228" t="s">
        <v>157</v>
      </c>
      <c r="E89" s="233" t="s">
        <v>34</v>
      </c>
      <c r="F89" s="234" t="s">
        <v>158</v>
      </c>
      <c r="G89" s="232"/>
      <c r="H89" s="233" t="s">
        <v>34</v>
      </c>
      <c r="I89" s="235"/>
      <c r="J89" s="232"/>
      <c r="K89" s="232"/>
      <c r="L89" s="236"/>
      <c r="M89" s="237"/>
      <c r="N89" s="238"/>
      <c r="O89" s="238"/>
      <c r="P89" s="238"/>
      <c r="Q89" s="238"/>
      <c r="R89" s="238"/>
      <c r="S89" s="238"/>
      <c r="T89" s="239"/>
      <c r="AT89" s="240" t="s">
        <v>157</v>
      </c>
      <c r="AU89" s="240" t="s">
        <v>93</v>
      </c>
      <c r="AV89" s="11" t="s">
        <v>83</v>
      </c>
      <c r="AW89" s="11" t="s">
        <v>41</v>
      </c>
      <c r="AX89" s="11" t="s">
        <v>78</v>
      </c>
      <c r="AY89" s="240" t="s">
        <v>145</v>
      </c>
    </row>
    <row r="90" s="12" customFormat="1">
      <c r="B90" s="241"/>
      <c r="C90" s="242"/>
      <c r="D90" s="228" t="s">
        <v>157</v>
      </c>
      <c r="E90" s="243" t="s">
        <v>34</v>
      </c>
      <c r="F90" s="244" t="s">
        <v>159</v>
      </c>
      <c r="G90" s="242"/>
      <c r="H90" s="245">
        <v>128.59999999999999</v>
      </c>
      <c r="I90" s="246"/>
      <c r="J90" s="242"/>
      <c r="K90" s="242"/>
      <c r="L90" s="247"/>
      <c r="M90" s="248"/>
      <c r="N90" s="249"/>
      <c r="O90" s="249"/>
      <c r="P90" s="249"/>
      <c r="Q90" s="249"/>
      <c r="R90" s="249"/>
      <c r="S90" s="249"/>
      <c r="T90" s="250"/>
      <c r="AT90" s="251" t="s">
        <v>157</v>
      </c>
      <c r="AU90" s="251" t="s">
        <v>93</v>
      </c>
      <c r="AV90" s="12" t="s">
        <v>93</v>
      </c>
      <c r="AW90" s="12" t="s">
        <v>41</v>
      </c>
      <c r="AX90" s="12" t="s">
        <v>78</v>
      </c>
      <c r="AY90" s="251" t="s">
        <v>145</v>
      </c>
    </row>
    <row r="91" s="13" customFormat="1">
      <c r="B91" s="252"/>
      <c r="C91" s="253"/>
      <c r="D91" s="228" t="s">
        <v>157</v>
      </c>
      <c r="E91" s="254" t="s">
        <v>34</v>
      </c>
      <c r="F91" s="255" t="s">
        <v>160</v>
      </c>
      <c r="G91" s="253"/>
      <c r="H91" s="256">
        <v>128.59999999999999</v>
      </c>
      <c r="I91" s="257"/>
      <c r="J91" s="253"/>
      <c r="K91" s="253"/>
      <c r="L91" s="258"/>
      <c r="M91" s="259"/>
      <c r="N91" s="260"/>
      <c r="O91" s="260"/>
      <c r="P91" s="260"/>
      <c r="Q91" s="260"/>
      <c r="R91" s="260"/>
      <c r="S91" s="260"/>
      <c r="T91" s="261"/>
      <c r="AT91" s="262" t="s">
        <v>157</v>
      </c>
      <c r="AU91" s="262" t="s">
        <v>93</v>
      </c>
      <c r="AV91" s="13" t="s">
        <v>153</v>
      </c>
      <c r="AW91" s="13" t="s">
        <v>41</v>
      </c>
      <c r="AX91" s="13" t="s">
        <v>83</v>
      </c>
      <c r="AY91" s="262" t="s">
        <v>145</v>
      </c>
    </row>
    <row r="92" s="1" customFormat="1" ht="51" customHeight="1">
      <c r="B92" s="46"/>
      <c r="C92" s="216" t="s">
        <v>161</v>
      </c>
      <c r="D92" s="216" t="s">
        <v>148</v>
      </c>
      <c r="E92" s="217" t="s">
        <v>162</v>
      </c>
      <c r="F92" s="218" t="s">
        <v>163</v>
      </c>
      <c r="G92" s="219" t="s">
        <v>151</v>
      </c>
      <c r="H92" s="220">
        <v>478</v>
      </c>
      <c r="I92" s="221"/>
      <c r="J92" s="222">
        <f>ROUND(I92*H92,2)</f>
        <v>0</v>
      </c>
      <c r="K92" s="218" t="s">
        <v>152</v>
      </c>
      <c r="L92" s="72"/>
      <c r="M92" s="223" t="s">
        <v>34</v>
      </c>
      <c r="N92" s="224" t="s">
        <v>49</v>
      </c>
      <c r="O92" s="47"/>
      <c r="P92" s="225">
        <f>O92*H92</f>
        <v>0</v>
      </c>
      <c r="Q92" s="225">
        <v>0</v>
      </c>
      <c r="R92" s="225">
        <f>Q92*H92</f>
        <v>0</v>
      </c>
      <c r="S92" s="225">
        <v>0.28999999999999998</v>
      </c>
      <c r="T92" s="226">
        <f>S92*H92</f>
        <v>138.62000000000001</v>
      </c>
      <c r="AR92" s="23" t="s">
        <v>153</v>
      </c>
      <c r="AT92" s="23" t="s">
        <v>148</v>
      </c>
      <c r="AU92" s="23" t="s">
        <v>93</v>
      </c>
      <c r="AY92" s="23" t="s">
        <v>145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3" t="s">
        <v>83</v>
      </c>
      <c r="BK92" s="227">
        <f>ROUND(I92*H92,2)</f>
        <v>0</v>
      </c>
      <c r="BL92" s="23" t="s">
        <v>153</v>
      </c>
      <c r="BM92" s="23" t="s">
        <v>164</v>
      </c>
    </row>
    <row r="93" s="1" customFormat="1">
      <c r="B93" s="46"/>
      <c r="C93" s="74"/>
      <c r="D93" s="228" t="s">
        <v>155</v>
      </c>
      <c r="E93" s="74"/>
      <c r="F93" s="229" t="s">
        <v>165</v>
      </c>
      <c r="G93" s="74"/>
      <c r="H93" s="74"/>
      <c r="I93" s="187"/>
      <c r="J93" s="74"/>
      <c r="K93" s="74"/>
      <c r="L93" s="72"/>
      <c r="M93" s="230"/>
      <c r="N93" s="47"/>
      <c r="O93" s="47"/>
      <c r="P93" s="47"/>
      <c r="Q93" s="47"/>
      <c r="R93" s="47"/>
      <c r="S93" s="47"/>
      <c r="T93" s="95"/>
      <c r="AT93" s="23" t="s">
        <v>155</v>
      </c>
      <c r="AU93" s="23" t="s">
        <v>93</v>
      </c>
    </row>
    <row r="94" s="11" customFormat="1">
      <c r="B94" s="231"/>
      <c r="C94" s="232"/>
      <c r="D94" s="228" t="s">
        <v>157</v>
      </c>
      <c r="E94" s="233" t="s">
        <v>34</v>
      </c>
      <c r="F94" s="234" t="s">
        <v>158</v>
      </c>
      <c r="G94" s="232"/>
      <c r="H94" s="233" t="s">
        <v>34</v>
      </c>
      <c r="I94" s="235"/>
      <c r="J94" s="232"/>
      <c r="K94" s="232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157</v>
      </c>
      <c r="AU94" s="240" t="s">
        <v>93</v>
      </c>
      <c r="AV94" s="11" t="s">
        <v>83</v>
      </c>
      <c r="AW94" s="11" t="s">
        <v>41</v>
      </c>
      <c r="AX94" s="11" t="s">
        <v>78</v>
      </c>
      <c r="AY94" s="240" t="s">
        <v>145</v>
      </c>
    </row>
    <row r="95" s="12" customFormat="1">
      <c r="B95" s="241"/>
      <c r="C95" s="242"/>
      <c r="D95" s="228" t="s">
        <v>157</v>
      </c>
      <c r="E95" s="243" t="s">
        <v>34</v>
      </c>
      <c r="F95" s="244" t="s">
        <v>166</v>
      </c>
      <c r="G95" s="242"/>
      <c r="H95" s="245">
        <v>478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AT95" s="251" t="s">
        <v>157</v>
      </c>
      <c r="AU95" s="251" t="s">
        <v>93</v>
      </c>
      <c r="AV95" s="12" t="s">
        <v>93</v>
      </c>
      <c r="AW95" s="12" t="s">
        <v>41</v>
      </c>
      <c r="AX95" s="12" t="s">
        <v>78</v>
      </c>
      <c r="AY95" s="251" t="s">
        <v>145</v>
      </c>
    </row>
    <row r="96" s="13" customFormat="1">
      <c r="B96" s="252"/>
      <c r="C96" s="253"/>
      <c r="D96" s="228" t="s">
        <v>157</v>
      </c>
      <c r="E96" s="254" t="s">
        <v>34</v>
      </c>
      <c r="F96" s="255" t="s">
        <v>160</v>
      </c>
      <c r="G96" s="253"/>
      <c r="H96" s="256">
        <v>478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AT96" s="262" t="s">
        <v>157</v>
      </c>
      <c r="AU96" s="262" t="s">
        <v>93</v>
      </c>
      <c r="AV96" s="13" t="s">
        <v>153</v>
      </c>
      <c r="AW96" s="13" t="s">
        <v>41</v>
      </c>
      <c r="AX96" s="13" t="s">
        <v>83</v>
      </c>
      <c r="AY96" s="262" t="s">
        <v>145</v>
      </c>
    </row>
    <row r="97" s="1" customFormat="1" ht="51" customHeight="1">
      <c r="B97" s="46"/>
      <c r="C97" s="216" t="s">
        <v>167</v>
      </c>
      <c r="D97" s="216" t="s">
        <v>148</v>
      </c>
      <c r="E97" s="217" t="s">
        <v>168</v>
      </c>
      <c r="F97" s="218" t="s">
        <v>169</v>
      </c>
      <c r="G97" s="219" t="s">
        <v>151</v>
      </c>
      <c r="H97" s="220">
        <v>128.59999999999999</v>
      </c>
      <c r="I97" s="221"/>
      <c r="J97" s="222">
        <f>ROUND(I97*H97,2)</f>
        <v>0</v>
      </c>
      <c r="K97" s="218" t="s">
        <v>152</v>
      </c>
      <c r="L97" s="72"/>
      <c r="M97" s="223" t="s">
        <v>34</v>
      </c>
      <c r="N97" s="224" t="s">
        <v>49</v>
      </c>
      <c r="O97" s="47"/>
      <c r="P97" s="225">
        <f>O97*H97</f>
        <v>0</v>
      </c>
      <c r="Q97" s="225">
        <v>0</v>
      </c>
      <c r="R97" s="225">
        <f>Q97*H97</f>
        <v>0</v>
      </c>
      <c r="S97" s="225">
        <v>0.44</v>
      </c>
      <c r="T97" s="226">
        <f>S97*H97</f>
        <v>56.583999999999996</v>
      </c>
      <c r="AR97" s="23" t="s">
        <v>153</v>
      </c>
      <c r="AT97" s="23" t="s">
        <v>148</v>
      </c>
      <c r="AU97" s="23" t="s">
        <v>93</v>
      </c>
      <c r="AY97" s="23" t="s">
        <v>145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3" t="s">
        <v>83</v>
      </c>
      <c r="BK97" s="227">
        <f>ROUND(I97*H97,2)</f>
        <v>0</v>
      </c>
      <c r="BL97" s="23" t="s">
        <v>153</v>
      </c>
      <c r="BM97" s="23" t="s">
        <v>170</v>
      </c>
    </row>
    <row r="98" s="1" customFormat="1">
      <c r="B98" s="46"/>
      <c r="C98" s="74"/>
      <c r="D98" s="228" t="s">
        <v>155</v>
      </c>
      <c r="E98" s="74"/>
      <c r="F98" s="229" t="s">
        <v>165</v>
      </c>
      <c r="G98" s="74"/>
      <c r="H98" s="74"/>
      <c r="I98" s="187"/>
      <c r="J98" s="74"/>
      <c r="K98" s="74"/>
      <c r="L98" s="72"/>
      <c r="M98" s="230"/>
      <c r="N98" s="47"/>
      <c r="O98" s="47"/>
      <c r="P98" s="47"/>
      <c r="Q98" s="47"/>
      <c r="R98" s="47"/>
      <c r="S98" s="47"/>
      <c r="T98" s="95"/>
      <c r="AT98" s="23" t="s">
        <v>155</v>
      </c>
      <c r="AU98" s="23" t="s">
        <v>93</v>
      </c>
    </row>
    <row r="99" s="11" customFormat="1">
      <c r="B99" s="231"/>
      <c r="C99" s="232"/>
      <c r="D99" s="228" t="s">
        <v>157</v>
      </c>
      <c r="E99" s="233" t="s">
        <v>34</v>
      </c>
      <c r="F99" s="234" t="s">
        <v>158</v>
      </c>
      <c r="G99" s="232"/>
      <c r="H99" s="233" t="s">
        <v>34</v>
      </c>
      <c r="I99" s="235"/>
      <c r="J99" s="232"/>
      <c r="K99" s="232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157</v>
      </c>
      <c r="AU99" s="240" t="s">
        <v>93</v>
      </c>
      <c r="AV99" s="11" t="s">
        <v>83</v>
      </c>
      <c r="AW99" s="11" t="s">
        <v>41</v>
      </c>
      <c r="AX99" s="11" t="s">
        <v>78</v>
      </c>
      <c r="AY99" s="240" t="s">
        <v>145</v>
      </c>
    </row>
    <row r="100" s="12" customFormat="1">
      <c r="B100" s="241"/>
      <c r="C100" s="242"/>
      <c r="D100" s="228" t="s">
        <v>157</v>
      </c>
      <c r="E100" s="243" t="s">
        <v>34</v>
      </c>
      <c r="F100" s="244" t="s">
        <v>159</v>
      </c>
      <c r="G100" s="242"/>
      <c r="H100" s="245">
        <v>128.59999999999999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AT100" s="251" t="s">
        <v>157</v>
      </c>
      <c r="AU100" s="251" t="s">
        <v>93</v>
      </c>
      <c r="AV100" s="12" t="s">
        <v>93</v>
      </c>
      <c r="AW100" s="12" t="s">
        <v>41</v>
      </c>
      <c r="AX100" s="12" t="s">
        <v>78</v>
      </c>
      <c r="AY100" s="251" t="s">
        <v>145</v>
      </c>
    </row>
    <row r="101" s="13" customFormat="1">
      <c r="B101" s="252"/>
      <c r="C101" s="253"/>
      <c r="D101" s="228" t="s">
        <v>157</v>
      </c>
      <c r="E101" s="254" t="s">
        <v>34</v>
      </c>
      <c r="F101" s="255" t="s">
        <v>160</v>
      </c>
      <c r="G101" s="253"/>
      <c r="H101" s="256">
        <v>128.59999999999999</v>
      </c>
      <c r="I101" s="257"/>
      <c r="J101" s="253"/>
      <c r="K101" s="253"/>
      <c r="L101" s="258"/>
      <c r="M101" s="259"/>
      <c r="N101" s="260"/>
      <c r="O101" s="260"/>
      <c r="P101" s="260"/>
      <c r="Q101" s="260"/>
      <c r="R101" s="260"/>
      <c r="S101" s="260"/>
      <c r="T101" s="261"/>
      <c r="AT101" s="262" t="s">
        <v>157</v>
      </c>
      <c r="AU101" s="262" t="s">
        <v>93</v>
      </c>
      <c r="AV101" s="13" t="s">
        <v>153</v>
      </c>
      <c r="AW101" s="13" t="s">
        <v>41</v>
      </c>
      <c r="AX101" s="13" t="s">
        <v>83</v>
      </c>
      <c r="AY101" s="262" t="s">
        <v>145</v>
      </c>
    </row>
    <row r="102" s="1" customFormat="1" ht="38.25" customHeight="1">
      <c r="B102" s="46"/>
      <c r="C102" s="216" t="s">
        <v>93</v>
      </c>
      <c r="D102" s="216" t="s">
        <v>148</v>
      </c>
      <c r="E102" s="217" t="s">
        <v>171</v>
      </c>
      <c r="F102" s="218" t="s">
        <v>172</v>
      </c>
      <c r="G102" s="219" t="s">
        <v>151</v>
      </c>
      <c r="H102" s="220">
        <v>577</v>
      </c>
      <c r="I102" s="221"/>
      <c r="J102" s="222">
        <f>ROUND(I102*H102,2)</f>
        <v>0</v>
      </c>
      <c r="K102" s="218" t="s">
        <v>152</v>
      </c>
      <c r="L102" s="72"/>
      <c r="M102" s="223" t="s">
        <v>34</v>
      </c>
      <c r="N102" s="224" t="s">
        <v>49</v>
      </c>
      <c r="O102" s="47"/>
      <c r="P102" s="225">
        <f>O102*H102</f>
        <v>0</v>
      </c>
      <c r="Q102" s="225">
        <v>0</v>
      </c>
      <c r="R102" s="225">
        <f>Q102*H102</f>
        <v>0</v>
      </c>
      <c r="S102" s="225">
        <v>0.32500000000000001</v>
      </c>
      <c r="T102" s="226">
        <f>S102*H102</f>
        <v>187.52500000000001</v>
      </c>
      <c r="AR102" s="23" t="s">
        <v>153</v>
      </c>
      <c r="AT102" s="23" t="s">
        <v>148</v>
      </c>
      <c r="AU102" s="23" t="s">
        <v>93</v>
      </c>
      <c r="AY102" s="23" t="s">
        <v>145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3" t="s">
        <v>83</v>
      </c>
      <c r="BK102" s="227">
        <f>ROUND(I102*H102,2)</f>
        <v>0</v>
      </c>
      <c r="BL102" s="23" t="s">
        <v>153</v>
      </c>
      <c r="BM102" s="23" t="s">
        <v>173</v>
      </c>
    </row>
    <row r="103" s="1" customFormat="1">
      <c r="B103" s="46"/>
      <c r="C103" s="74"/>
      <c r="D103" s="228" t="s">
        <v>155</v>
      </c>
      <c r="E103" s="74"/>
      <c r="F103" s="229" t="s">
        <v>165</v>
      </c>
      <c r="G103" s="74"/>
      <c r="H103" s="74"/>
      <c r="I103" s="187"/>
      <c r="J103" s="74"/>
      <c r="K103" s="74"/>
      <c r="L103" s="72"/>
      <c r="M103" s="230"/>
      <c r="N103" s="47"/>
      <c r="O103" s="47"/>
      <c r="P103" s="47"/>
      <c r="Q103" s="47"/>
      <c r="R103" s="47"/>
      <c r="S103" s="47"/>
      <c r="T103" s="95"/>
      <c r="AT103" s="23" t="s">
        <v>155</v>
      </c>
      <c r="AU103" s="23" t="s">
        <v>93</v>
      </c>
    </row>
    <row r="104" s="11" customFormat="1">
      <c r="B104" s="231"/>
      <c r="C104" s="232"/>
      <c r="D104" s="228" t="s">
        <v>157</v>
      </c>
      <c r="E104" s="233" t="s">
        <v>34</v>
      </c>
      <c r="F104" s="234" t="s">
        <v>158</v>
      </c>
      <c r="G104" s="232"/>
      <c r="H104" s="233" t="s">
        <v>34</v>
      </c>
      <c r="I104" s="235"/>
      <c r="J104" s="232"/>
      <c r="K104" s="232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157</v>
      </c>
      <c r="AU104" s="240" t="s">
        <v>93</v>
      </c>
      <c r="AV104" s="11" t="s">
        <v>83</v>
      </c>
      <c r="AW104" s="11" t="s">
        <v>41</v>
      </c>
      <c r="AX104" s="11" t="s">
        <v>78</v>
      </c>
      <c r="AY104" s="240" t="s">
        <v>145</v>
      </c>
    </row>
    <row r="105" s="12" customFormat="1">
      <c r="B105" s="241"/>
      <c r="C105" s="242"/>
      <c r="D105" s="228" t="s">
        <v>157</v>
      </c>
      <c r="E105" s="243" t="s">
        <v>34</v>
      </c>
      <c r="F105" s="244" t="s">
        <v>166</v>
      </c>
      <c r="G105" s="242"/>
      <c r="H105" s="245">
        <v>478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AT105" s="251" t="s">
        <v>157</v>
      </c>
      <c r="AU105" s="251" t="s">
        <v>93</v>
      </c>
      <c r="AV105" s="12" t="s">
        <v>93</v>
      </c>
      <c r="AW105" s="12" t="s">
        <v>41</v>
      </c>
      <c r="AX105" s="12" t="s">
        <v>78</v>
      </c>
      <c r="AY105" s="251" t="s">
        <v>145</v>
      </c>
    </row>
    <row r="106" s="12" customFormat="1">
      <c r="B106" s="241"/>
      <c r="C106" s="242"/>
      <c r="D106" s="228" t="s">
        <v>157</v>
      </c>
      <c r="E106" s="243" t="s">
        <v>34</v>
      </c>
      <c r="F106" s="244" t="s">
        <v>174</v>
      </c>
      <c r="G106" s="242"/>
      <c r="H106" s="245">
        <v>99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AT106" s="251" t="s">
        <v>157</v>
      </c>
      <c r="AU106" s="251" t="s">
        <v>93</v>
      </c>
      <c r="AV106" s="12" t="s">
        <v>93</v>
      </c>
      <c r="AW106" s="12" t="s">
        <v>41</v>
      </c>
      <c r="AX106" s="12" t="s">
        <v>78</v>
      </c>
      <c r="AY106" s="251" t="s">
        <v>145</v>
      </c>
    </row>
    <row r="107" s="13" customFormat="1">
      <c r="B107" s="252"/>
      <c r="C107" s="253"/>
      <c r="D107" s="228" t="s">
        <v>157</v>
      </c>
      <c r="E107" s="254" t="s">
        <v>34</v>
      </c>
      <c r="F107" s="255" t="s">
        <v>160</v>
      </c>
      <c r="G107" s="253"/>
      <c r="H107" s="256">
        <v>577</v>
      </c>
      <c r="I107" s="257"/>
      <c r="J107" s="253"/>
      <c r="K107" s="253"/>
      <c r="L107" s="258"/>
      <c r="M107" s="259"/>
      <c r="N107" s="260"/>
      <c r="O107" s="260"/>
      <c r="P107" s="260"/>
      <c r="Q107" s="260"/>
      <c r="R107" s="260"/>
      <c r="S107" s="260"/>
      <c r="T107" s="261"/>
      <c r="AT107" s="262" t="s">
        <v>157</v>
      </c>
      <c r="AU107" s="262" t="s">
        <v>93</v>
      </c>
      <c r="AV107" s="13" t="s">
        <v>153</v>
      </c>
      <c r="AW107" s="13" t="s">
        <v>41</v>
      </c>
      <c r="AX107" s="13" t="s">
        <v>83</v>
      </c>
      <c r="AY107" s="262" t="s">
        <v>145</v>
      </c>
    </row>
    <row r="108" s="1" customFormat="1" ht="38.25" customHeight="1">
      <c r="B108" s="46"/>
      <c r="C108" s="216" t="s">
        <v>175</v>
      </c>
      <c r="D108" s="216" t="s">
        <v>148</v>
      </c>
      <c r="E108" s="217" t="s">
        <v>176</v>
      </c>
      <c r="F108" s="218" t="s">
        <v>177</v>
      </c>
      <c r="G108" s="219" t="s">
        <v>178</v>
      </c>
      <c r="H108" s="220">
        <v>141</v>
      </c>
      <c r="I108" s="221"/>
      <c r="J108" s="222">
        <f>ROUND(I108*H108,2)</f>
        <v>0</v>
      </c>
      <c r="K108" s="218" t="s">
        <v>152</v>
      </c>
      <c r="L108" s="72"/>
      <c r="M108" s="223" t="s">
        <v>34</v>
      </c>
      <c r="N108" s="224" t="s">
        <v>49</v>
      </c>
      <c r="O108" s="47"/>
      <c r="P108" s="225">
        <f>O108*H108</f>
        <v>0</v>
      </c>
      <c r="Q108" s="225">
        <v>0</v>
      </c>
      <c r="R108" s="225">
        <f>Q108*H108</f>
        <v>0</v>
      </c>
      <c r="S108" s="225">
        <v>0.20499999999999999</v>
      </c>
      <c r="T108" s="226">
        <f>S108*H108</f>
        <v>28.904999999999998</v>
      </c>
      <c r="AR108" s="23" t="s">
        <v>153</v>
      </c>
      <c r="AT108" s="23" t="s">
        <v>148</v>
      </c>
      <c r="AU108" s="23" t="s">
        <v>93</v>
      </c>
      <c r="AY108" s="23" t="s">
        <v>145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3" t="s">
        <v>83</v>
      </c>
      <c r="BK108" s="227">
        <f>ROUND(I108*H108,2)</f>
        <v>0</v>
      </c>
      <c r="BL108" s="23" t="s">
        <v>153</v>
      </c>
      <c r="BM108" s="23" t="s">
        <v>179</v>
      </c>
    </row>
    <row r="109" s="1" customFormat="1">
      <c r="B109" s="46"/>
      <c r="C109" s="74"/>
      <c r="D109" s="228" t="s">
        <v>155</v>
      </c>
      <c r="E109" s="74"/>
      <c r="F109" s="229" t="s">
        <v>180</v>
      </c>
      <c r="G109" s="74"/>
      <c r="H109" s="74"/>
      <c r="I109" s="187"/>
      <c r="J109" s="74"/>
      <c r="K109" s="74"/>
      <c r="L109" s="72"/>
      <c r="M109" s="230"/>
      <c r="N109" s="47"/>
      <c r="O109" s="47"/>
      <c r="P109" s="47"/>
      <c r="Q109" s="47"/>
      <c r="R109" s="47"/>
      <c r="S109" s="47"/>
      <c r="T109" s="95"/>
      <c r="AT109" s="23" t="s">
        <v>155</v>
      </c>
      <c r="AU109" s="23" t="s">
        <v>93</v>
      </c>
    </row>
    <row r="110" s="11" customFormat="1">
      <c r="B110" s="231"/>
      <c r="C110" s="232"/>
      <c r="D110" s="228" t="s">
        <v>157</v>
      </c>
      <c r="E110" s="233" t="s">
        <v>34</v>
      </c>
      <c r="F110" s="234" t="s">
        <v>158</v>
      </c>
      <c r="G110" s="232"/>
      <c r="H110" s="233" t="s">
        <v>34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157</v>
      </c>
      <c r="AU110" s="240" t="s">
        <v>93</v>
      </c>
      <c r="AV110" s="11" t="s">
        <v>83</v>
      </c>
      <c r="AW110" s="11" t="s">
        <v>41</v>
      </c>
      <c r="AX110" s="11" t="s">
        <v>78</v>
      </c>
      <c r="AY110" s="240" t="s">
        <v>145</v>
      </c>
    </row>
    <row r="111" s="12" customFormat="1">
      <c r="B111" s="241"/>
      <c r="C111" s="242"/>
      <c r="D111" s="228" t="s">
        <v>157</v>
      </c>
      <c r="E111" s="243" t="s">
        <v>34</v>
      </c>
      <c r="F111" s="244" t="s">
        <v>181</v>
      </c>
      <c r="G111" s="242"/>
      <c r="H111" s="245">
        <v>141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157</v>
      </c>
      <c r="AU111" s="251" t="s">
        <v>93</v>
      </c>
      <c r="AV111" s="12" t="s">
        <v>93</v>
      </c>
      <c r="AW111" s="12" t="s">
        <v>41</v>
      </c>
      <c r="AX111" s="12" t="s">
        <v>78</v>
      </c>
      <c r="AY111" s="251" t="s">
        <v>145</v>
      </c>
    </row>
    <row r="112" s="13" customFormat="1">
      <c r="B112" s="252"/>
      <c r="C112" s="253"/>
      <c r="D112" s="228" t="s">
        <v>157</v>
      </c>
      <c r="E112" s="254" t="s">
        <v>34</v>
      </c>
      <c r="F112" s="255" t="s">
        <v>160</v>
      </c>
      <c r="G112" s="253"/>
      <c r="H112" s="256">
        <v>141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157</v>
      </c>
      <c r="AU112" s="262" t="s">
        <v>93</v>
      </c>
      <c r="AV112" s="13" t="s">
        <v>153</v>
      </c>
      <c r="AW112" s="13" t="s">
        <v>41</v>
      </c>
      <c r="AX112" s="13" t="s">
        <v>83</v>
      </c>
      <c r="AY112" s="262" t="s">
        <v>145</v>
      </c>
    </row>
    <row r="113" s="1" customFormat="1" ht="38.25" customHeight="1">
      <c r="B113" s="46"/>
      <c r="C113" s="216" t="s">
        <v>182</v>
      </c>
      <c r="D113" s="216" t="s">
        <v>148</v>
      </c>
      <c r="E113" s="217" t="s">
        <v>183</v>
      </c>
      <c r="F113" s="218" t="s">
        <v>184</v>
      </c>
      <c r="G113" s="219" t="s">
        <v>178</v>
      </c>
      <c r="H113" s="220">
        <v>282</v>
      </c>
      <c r="I113" s="221"/>
      <c r="J113" s="222">
        <f>ROUND(I113*H113,2)</f>
        <v>0</v>
      </c>
      <c r="K113" s="218" t="s">
        <v>152</v>
      </c>
      <c r="L113" s="72"/>
      <c r="M113" s="223" t="s">
        <v>34</v>
      </c>
      <c r="N113" s="224" t="s">
        <v>49</v>
      </c>
      <c r="O113" s="47"/>
      <c r="P113" s="225">
        <f>O113*H113</f>
        <v>0</v>
      </c>
      <c r="Q113" s="225">
        <v>0</v>
      </c>
      <c r="R113" s="225">
        <f>Q113*H113</f>
        <v>0</v>
      </c>
      <c r="S113" s="225">
        <v>0.11500000000000001</v>
      </c>
      <c r="T113" s="226">
        <f>S113*H113</f>
        <v>32.43</v>
      </c>
      <c r="AR113" s="23" t="s">
        <v>153</v>
      </c>
      <c r="AT113" s="23" t="s">
        <v>148</v>
      </c>
      <c r="AU113" s="23" t="s">
        <v>93</v>
      </c>
      <c r="AY113" s="23" t="s">
        <v>145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3" t="s">
        <v>83</v>
      </c>
      <c r="BK113" s="227">
        <f>ROUND(I113*H113,2)</f>
        <v>0</v>
      </c>
      <c r="BL113" s="23" t="s">
        <v>153</v>
      </c>
      <c r="BM113" s="23" t="s">
        <v>185</v>
      </c>
    </row>
    <row r="114" s="1" customFormat="1">
      <c r="B114" s="46"/>
      <c r="C114" s="74"/>
      <c r="D114" s="228" t="s">
        <v>155</v>
      </c>
      <c r="E114" s="74"/>
      <c r="F114" s="229" t="s">
        <v>180</v>
      </c>
      <c r="G114" s="74"/>
      <c r="H114" s="74"/>
      <c r="I114" s="187"/>
      <c r="J114" s="74"/>
      <c r="K114" s="74"/>
      <c r="L114" s="72"/>
      <c r="M114" s="230"/>
      <c r="N114" s="47"/>
      <c r="O114" s="47"/>
      <c r="P114" s="47"/>
      <c r="Q114" s="47"/>
      <c r="R114" s="47"/>
      <c r="S114" s="47"/>
      <c r="T114" s="95"/>
      <c r="AT114" s="23" t="s">
        <v>155</v>
      </c>
      <c r="AU114" s="23" t="s">
        <v>93</v>
      </c>
    </row>
    <row r="115" s="11" customFormat="1">
      <c r="B115" s="231"/>
      <c r="C115" s="232"/>
      <c r="D115" s="228" t="s">
        <v>157</v>
      </c>
      <c r="E115" s="233" t="s">
        <v>34</v>
      </c>
      <c r="F115" s="234" t="s">
        <v>158</v>
      </c>
      <c r="G115" s="232"/>
      <c r="H115" s="233" t="s">
        <v>34</v>
      </c>
      <c r="I115" s="235"/>
      <c r="J115" s="232"/>
      <c r="K115" s="232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157</v>
      </c>
      <c r="AU115" s="240" t="s">
        <v>93</v>
      </c>
      <c r="AV115" s="11" t="s">
        <v>83</v>
      </c>
      <c r="AW115" s="11" t="s">
        <v>41</v>
      </c>
      <c r="AX115" s="11" t="s">
        <v>78</v>
      </c>
      <c r="AY115" s="240" t="s">
        <v>145</v>
      </c>
    </row>
    <row r="116" s="12" customFormat="1">
      <c r="B116" s="241"/>
      <c r="C116" s="242"/>
      <c r="D116" s="228" t="s">
        <v>157</v>
      </c>
      <c r="E116" s="243" t="s">
        <v>34</v>
      </c>
      <c r="F116" s="244" t="s">
        <v>186</v>
      </c>
      <c r="G116" s="242"/>
      <c r="H116" s="245">
        <v>282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AT116" s="251" t="s">
        <v>157</v>
      </c>
      <c r="AU116" s="251" t="s">
        <v>93</v>
      </c>
      <c r="AV116" s="12" t="s">
        <v>93</v>
      </c>
      <c r="AW116" s="12" t="s">
        <v>41</v>
      </c>
      <c r="AX116" s="12" t="s">
        <v>78</v>
      </c>
      <c r="AY116" s="251" t="s">
        <v>145</v>
      </c>
    </row>
    <row r="117" s="13" customFormat="1">
      <c r="B117" s="252"/>
      <c r="C117" s="253"/>
      <c r="D117" s="228" t="s">
        <v>157</v>
      </c>
      <c r="E117" s="254" t="s">
        <v>34</v>
      </c>
      <c r="F117" s="255" t="s">
        <v>160</v>
      </c>
      <c r="G117" s="253"/>
      <c r="H117" s="256">
        <v>282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AT117" s="262" t="s">
        <v>157</v>
      </c>
      <c r="AU117" s="262" t="s">
        <v>93</v>
      </c>
      <c r="AV117" s="13" t="s">
        <v>153</v>
      </c>
      <c r="AW117" s="13" t="s">
        <v>41</v>
      </c>
      <c r="AX117" s="13" t="s">
        <v>83</v>
      </c>
      <c r="AY117" s="262" t="s">
        <v>145</v>
      </c>
    </row>
    <row r="118" s="1" customFormat="1" ht="25.5" customHeight="1">
      <c r="B118" s="46"/>
      <c r="C118" s="216" t="s">
        <v>153</v>
      </c>
      <c r="D118" s="216" t="s">
        <v>148</v>
      </c>
      <c r="E118" s="217" t="s">
        <v>187</v>
      </c>
      <c r="F118" s="218" t="s">
        <v>188</v>
      </c>
      <c r="G118" s="219" t="s">
        <v>178</v>
      </c>
      <c r="H118" s="220">
        <v>288</v>
      </c>
      <c r="I118" s="221"/>
      <c r="J118" s="222">
        <f>ROUND(I118*H118,2)</f>
        <v>0</v>
      </c>
      <c r="K118" s="218" t="s">
        <v>152</v>
      </c>
      <c r="L118" s="72"/>
      <c r="M118" s="223" t="s">
        <v>34</v>
      </c>
      <c r="N118" s="224" t="s">
        <v>49</v>
      </c>
      <c r="O118" s="47"/>
      <c r="P118" s="225">
        <f>O118*H118</f>
        <v>0</v>
      </c>
      <c r="Q118" s="225">
        <v>0</v>
      </c>
      <c r="R118" s="225">
        <f>Q118*H118</f>
        <v>0</v>
      </c>
      <c r="S118" s="225">
        <v>0.040000000000000001</v>
      </c>
      <c r="T118" s="226">
        <f>S118*H118</f>
        <v>11.52</v>
      </c>
      <c r="AR118" s="23" t="s">
        <v>153</v>
      </c>
      <c r="AT118" s="23" t="s">
        <v>148</v>
      </c>
      <c r="AU118" s="23" t="s">
        <v>93</v>
      </c>
      <c r="AY118" s="23" t="s">
        <v>145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3" t="s">
        <v>83</v>
      </c>
      <c r="BK118" s="227">
        <f>ROUND(I118*H118,2)</f>
        <v>0</v>
      </c>
      <c r="BL118" s="23" t="s">
        <v>153</v>
      </c>
      <c r="BM118" s="23" t="s">
        <v>189</v>
      </c>
    </row>
    <row r="119" s="1" customFormat="1">
      <c r="B119" s="46"/>
      <c r="C119" s="74"/>
      <c r="D119" s="228" t="s">
        <v>155</v>
      </c>
      <c r="E119" s="74"/>
      <c r="F119" s="229" t="s">
        <v>180</v>
      </c>
      <c r="G119" s="74"/>
      <c r="H119" s="74"/>
      <c r="I119" s="187"/>
      <c r="J119" s="74"/>
      <c r="K119" s="74"/>
      <c r="L119" s="72"/>
      <c r="M119" s="230"/>
      <c r="N119" s="47"/>
      <c r="O119" s="47"/>
      <c r="P119" s="47"/>
      <c r="Q119" s="47"/>
      <c r="R119" s="47"/>
      <c r="S119" s="47"/>
      <c r="T119" s="95"/>
      <c r="AT119" s="23" t="s">
        <v>155</v>
      </c>
      <c r="AU119" s="23" t="s">
        <v>93</v>
      </c>
    </row>
    <row r="120" s="11" customFormat="1">
      <c r="B120" s="231"/>
      <c r="C120" s="232"/>
      <c r="D120" s="228" t="s">
        <v>157</v>
      </c>
      <c r="E120" s="233" t="s">
        <v>34</v>
      </c>
      <c r="F120" s="234" t="s">
        <v>158</v>
      </c>
      <c r="G120" s="232"/>
      <c r="H120" s="233" t="s">
        <v>34</v>
      </c>
      <c r="I120" s="235"/>
      <c r="J120" s="232"/>
      <c r="K120" s="232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157</v>
      </c>
      <c r="AU120" s="240" t="s">
        <v>93</v>
      </c>
      <c r="AV120" s="11" t="s">
        <v>83</v>
      </c>
      <c r="AW120" s="11" t="s">
        <v>41</v>
      </c>
      <c r="AX120" s="11" t="s">
        <v>78</v>
      </c>
      <c r="AY120" s="240" t="s">
        <v>145</v>
      </c>
    </row>
    <row r="121" s="12" customFormat="1">
      <c r="B121" s="241"/>
      <c r="C121" s="242"/>
      <c r="D121" s="228" t="s">
        <v>157</v>
      </c>
      <c r="E121" s="243" t="s">
        <v>34</v>
      </c>
      <c r="F121" s="244" t="s">
        <v>190</v>
      </c>
      <c r="G121" s="242"/>
      <c r="H121" s="245">
        <v>288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157</v>
      </c>
      <c r="AU121" s="251" t="s">
        <v>93</v>
      </c>
      <c r="AV121" s="12" t="s">
        <v>93</v>
      </c>
      <c r="AW121" s="12" t="s">
        <v>41</v>
      </c>
      <c r="AX121" s="12" t="s">
        <v>78</v>
      </c>
      <c r="AY121" s="251" t="s">
        <v>145</v>
      </c>
    </row>
    <row r="122" s="13" customFormat="1">
      <c r="B122" s="252"/>
      <c r="C122" s="253"/>
      <c r="D122" s="228" t="s">
        <v>157</v>
      </c>
      <c r="E122" s="254" t="s">
        <v>34</v>
      </c>
      <c r="F122" s="255" t="s">
        <v>160</v>
      </c>
      <c r="G122" s="253"/>
      <c r="H122" s="256">
        <v>288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AT122" s="262" t="s">
        <v>157</v>
      </c>
      <c r="AU122" s="262" t="s">
        <v>93</v>
      </c>
      <c r="AV122" s="13" t="s">
        <v>153</v>
      </c>
      <c r="AW122" s="13" t="s">
        <v>41</v>
      </c>
      <c r="AX122" s="13" t="s">
        <v>83</v>
      </c>
      <c r="AY122" s="262" t="s">
        <v>145</v>
      </c>
    </row>
    <row r="123" s="1" customFormat="1" ht="25.5" customHeight="1">
      <c r="B123" s="46"/>
      <c r="C123" s="216" t="s">
        <v>191</v>
      </c>
      <c r="D123" s="216" t="s">
        <v>148</v>
      </c>
      <c r="E123" s="217" t="s">
        <v>192</v>
      </c>
      <c r="F123" s="218" t="s">
        <v>193</v>
      </c>
      <c r="G123" s="219" t="s">
        <v>194</v>
      </c>
      <c r="H123" s="220">
        <v>17.280000000000001</v>
      </c>
      <c r="I123" s="221"/>
      <c r="J123" s="222">
        <f>ROUND(I123*H123,2)</f>
        <v>0</v>
      </c>
      <c r="K123" s="218" t="s">
        <v>152</v>
      </c>
      <c r="L123" s="72"/>
      <c r="M123" s="223" t="s">
        <v>34</v>
      </c>
      <c r="N123" s="224" t="s">
        <v>49</v>
      </c>
      <c r="O123" s="47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23" t="s">
        <v>153</v>
      </c>
      <c r="AT123" s="23" t="s">
        <v>148</v>
      </c>
      <c r="AU123" s="23" t="s">
        <v>93</v>
      </c>
      <c r="AY123" s="23" t="s">
        <v>145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3" t="s">
        <v>83</v>
      </c>
      <c r="BK123" s="227">
        <f>ROUND(I123*H123,2)</f>
        <v>0</v>
      </c>
      <c r="BL123" s="23" t="s">
        <v>153</v>
      </c>
      <c r="BM123" s="23" t="s">
        <v>195</v>
      </c>
    </row>
    <row r="124" s="1" customFormat="1">
      <c r="B124" s="46"/>
      <c r="C124" s="74"/>
      <c r="D124" s="228" t="s">
        <v>155</v>
      </c>
      <c r="E124" s="74"/>
      <c r="F124" s="229" t="s">
        <v>196</v>
      </c>
      <c r="G124" s="74"/>
      <c r="H124" s="74"/>
      <c r="I124" s="187"/>
      <c r="J124" s="74"/>
      <c r="K124" s="74"/>
      <c r="L124" s="72"/>
      <c r="M124" s="230"/>
      <c r="N124" s="47"/>
      <c r="O124" s="47"/>
      <c r="P124" s="47"/>
      <c r="Q124" s="47"/>
      <c r="R124" s="47"/>
      <c r="S124" s="47"/>
      <c r="T124" s="95"/>
      <c r="AT124" s="23" t="s">
        <v>155</v>
      </c>
      <c r="AU124" s="23" t="s">
        <v>93</v>
      </c>
    </row>
    <row r="125" s="11" customFormat="1">
      <c r="B125" s="231"/>
      <c r="C125" s="232"/>
      <c r="D125" s="228" t="s">
        <v>157</v>
      </c>
      <c r="E125" s="233" t="s">
        <v>34</v>
      </c>
      <c r="F125" s="234" t="s">
        <v>197</v>
      </c>
      <c r="G125" s="232"/>
      <c r="H125" s="233" t="s">
        <v>34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157</v>
      </c>
      <c r="AU125" s="240" t="s">
        <v>93</v>
      </c>
      <c r="AV125" s="11" t="s">
        <v>83</v>
      </c>
      <c r="AW125" s="11" t="s">
        <v>41</v>
      </c>
      <c r="AX125" s="11" t="s">
        <v>78</v>
      </c>
      <c r="AY125" s="240" t="s">
        <v>145</v>
      </c>
    </row>
    <row r="126" s="12" customFormat="1">
      <c r="B126" s="241"/>
      <c r="C126" s="242"/>
      <c r="D126" s="228" t="s">
        <v>157</v>
      </c>
      <c r="E126" s="243" t="s">
        <v>34</v>
      </c>
      <c r="F126" s="244" t="s">
        <v>198</v>
      </c>
      <c r="G126" s="242"/>
      <c r="H126" s="245">
        <v>17.280000000000001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AT126" s="251" t="s">
        <v>157</v>
      </c>
      <c r="AU126" s="251" t="s">
        <v>93</v>
      </c>
      <c r="AV126" s="12" t="s">
        <v>93</v>
      </c>
      <c r="AW126" s="12" t="s">
        <v>41</v>
      </c>
      <c r="AX126" s="12" t="s">
        <v>78</v>
      </c>
      <c r="AY126" s="251" t="s">
        <v>145</v>
      </c>
    </row>
    <row r="127" s="13" customFormat="1">
      <c r="B127" s="252"/>
      <c r="C127" s="253"/>
      <c r="D127" s="228" t="s">
        <v>157</v>
      </c>
      <c r="E127" s="254" t="s">
        <v>98</v>
      </c>
      <c r="F127" s="255" t="s">
        <v>160</v>
      </c>
      <c r="G127" s="253"/>
      <c r="H127" s="256">
        <v>17.280000000000001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AT127" s="262" t="s">
        <v>157</v>
      </c>
      <c r="AU127" s="262" t="s">
        <v>93</v>
      </c>
      <c r="AV127" s="13" t="s">
        <v>153</v>
      </c>
      <c r="AW127" s="13" t="s">
        <v>41</v>
      </c>
      <c r="AX127" s="13" t="s">
        <v>83</v>
      </c>
      <c r="AY127" s="262" t="s">
        <v>145</v>
      </c>
    </row>
    <row r="128" s="1" customFormat="1" ht="38.25" customHeight="1">
      <c r="B128" s="46"/>
      <c r="C128" s="216" t="s">
        <v>199</v>
      </c>
      <c r="D128" s="216" t="s">
        <v>148</v>
      </c>
      <c r="E128" s="217" t="s">
        <v>200</v>
      </c>
      <c r="F128" s="218" t="s">
        <v>201</v>
      </c>
      <c r="G128" s="219" t="s">
        <v>194</v>
      </c>
      <c r="H128" s="220">
        <v>8.6400000000000006</v>
      </c>
      <c r="I128" s="221"/>
      <c r="J128" s="222">
        <f>ROUND(I128*H128,2)</f>
        <v>0</v>
      </c>
      <c r="K128" s="218" t="s">
        <v>152</v>
      </c>
      <c r="L128" s="72"/>
      <c r="M128" s="223" t="s">
        <v>34</v>
      </c>
      <c r="N128" s="224" t="s">
        <v>49</v>
      </c>
      <c r="O128" s="4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23" t="s">
        <v>153</v>
      </c>
      <c r="AT128" s="23" t="s">
        <v>148</v>
      </c>
      <c r="AU128" s="23" t="s">
        <v>93</v>
      </c>
      <c r="AY128" s="23" t="s">
        <v>145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3" t="s">
        <v>83</v>
      </c>
      <c r="BK128" s="227">
        <f>ROUND(I128*H128,2)</f>
        <v>0</v>
      </c>
      <c r="BL128" s="23" t="s">
        <v>153</v>
      </c>
      <c r="BM128" s="23" t="s">
        <v>202</v>
      </c>
    </row>
    <row r="129" s="1" customFormat="1">
      <c r="B129" s="46"/>
      <c r="C129" s="74"/>
      <c r="D129" s="228" t="s">
        <v>155</v>
      </c>
      <c r="E129" s="74"/>
      <c r="F129" s="229" t="s">
        <v>196</v>
      </c>
      <c r="G129" s="74"/>
      <c r="H129" s="74"/>
      <c r="I129" s="187"/>
      <c r="J129" s="74"/>
      <c r="K129" s="74"/>
      <c r="L129" s="72"/>
      <c r="M129" s="230"/>
      <c r="N129" s="47"/>
      <c r="O129" s="47"/>
      <c r="P129" s="47"/>
      <c r="Q129" s="47"/>
      <c r="R129" s="47"/>
      <c r="S129" s="47"/>
      <c r="T129" s="95"/>
      <c r="AT129" s="23" t="s">
        <v>155</v>
      </c>
      <c r="AU129" s="23" t="s">
        <v>93</v>
      </c>
    </row>
    <row r="130" s="12" customFormat="1">
      <c r="B130" s="241"/>
      <c r="C130" s="242"/>
      <c r="D130" s="228" t="s">
        <v>157</v>
      </c>
      <c r="E130" s="243" t="s">
        <v>34</v>
      </c>
      <c r="F130" s="244" t="s">
        <v>203</v>
      </c>
      <c r="G130" s="242"/>
      <c r="H130" s="245">
        <v>8.6400000000000006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157</v>
      </c>
      <c r="AU130" s="251" t="s">
        <v>93</v>
      </c>
      <c r="AV130" s="12" t="s">
        <v>93</v>
      </c>
      <c r="AW130" s="12" t="s">
        <v>41</v>
      </c>
      <c r="AX130" s="12" t="s">
        <v>83</v>
      </c>
      <c r="AY130" s="251" t="s">
        <v>145</v>
      </c>
    </row>
    <row r="131" s="1" customFormat="1" ht="25.5" customHeight="1">
      <c r="B131" s="46"/>
      <c r="C131" s="216" t="s">
        <v>204</v>
      </c>
      <c r="D131" s="216" t="s">
        <v>148</v>
      </c>
      <c r="E131" s="217" t="s">
        <v>205</v>
      </c>
      <c r="F131" s="218" t="s">
        <v>206</v>
      </c>
      <c r="G131" s="219" t="s">
        <v>194</v>
      </c>
      <c r="H131" s="220">
        <v>2.8799999999999999</v>
      </c>
      <c r="I131" s="221"/>
      <c r="J131" s="222">
        <f>ROUND(I131*H131,2)</f>
        <v>0</v>
      </c>
      <c r="K131" s="218" t="s">
        <v>152</v>
      </c>
      <c r="L131" s="72"/>
      <c r="M131" s="223" t="s">
        <v>34</v>
      </c>
      <c r="N131" s="224" t="s">
        <v>49</v>
      </c>
      <c r="O131" s="4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23" t="s">
        <v>153</v>
      </c>
      <c r="AT131" s="23" t="s">
        <v>148</v>
      </c>
      <c r="AU131" s="23" t="s">
        <v>93</v>
      </c>
      <c r="AY131" s="23" t="s">
        <v>145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3" t="s">
        <v>83</v>
      </c>
      <c r="BK131" s="227">
        <f>ROUND(I131*H131,2)</f>
        <v>0</v>
      </c>
      <c r="BL131" s="23" t="s">
        <v>153</v>
      </c>
      <c r="BM131" s="23" t="s">
        <v>207</v>
      </c>
    </row>
    <row r="132" s="1" customFormat="1">
      <c r="B132" s="46"/>
      <c r="C132" s="74"/>
      <c r="D132" s="228" t="s">
        <v>155</v>
      </c>
      <c r="E132" s="74"/>
      <c r="F132" s="229" t="s">
        <v>208</v>
      </c>
      <c r="G132" s="74"/>
      <c r="H132" s="74"/>
      <c r="I132" s="187"/>
      <c r="J132" s="74"/>
      <c r="K132" s="74"/>
      <c r="L132" s="72"/>
      <c r="M132" s="230"/>
      <c r="N132" s="47"/>
      <c r="O132" s="47"/>
      <c r="P132" s="47"/>
      <c r="Q132" s="47"/>
      <c r="R132" s="47"/>
      <c r="S132" s="47"/>
      <c r="T132" s="95"/>
      <c r="AT132" s="23" t="s">
        <v>155</v>
      </c>
      <c r="AU132" s="23" t="s">
        <v>93</v>
      </c>
    </row>
    <row r="133" s="11" customFormat="1">
      <c r="B133" s="231"/>
      <c r="C133" s="232"/>
      <c r="D133" s="228" t="s">
        <v>157</v>
      </c>
      <c r="E133" s="233" t="s">
        <v>34</v>
      </c>
      <c r="F133" s="234" t="s">
        <v>209</v>
      </c>
      <c r="G133" s="232"/>
      <c r="H133" s="233" t="s">
        <v>34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157</v>
      </c>
      <c r="AU133" s="240" t="s">
        <v>93</v>
      </c>
      <c r="AV133" s="11" t="s">
        <v>83</v>
      </c>
      <c r="AW133" s="11" t="s">
        <v>41</v>
      </c>
      <c r="AX133" s="11" t="s">
        <v>78</v>
      </c>
      <c r="AY133" s="240" t="s">
        <v>145</v>
      </c>
    </row>
    <row r="134" s="12" customFormat="1">
      <c r="B134" s="241"/>
      <c r="C134" s="242"/>
      <c r="D134" s="228" t="s">
        <v>157</v>
      </c>
      <c r="E134" s="243" t="s">
        <v>34</v>
      </c>
      <c r="F134" s="244" t="s">
        <v>210</v>
      </c>
      <c r="G134" s="242"/>
      <c r="H134" s="245">
        <v>2.8799999999999999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157</v>
      </c>
      <c r="AU134" s="251" t="s">
        <v>93</v>
      </c>
      <c r="AV134" s="12" t="s">
        <v>93</v>
      </c>
      <c r="AW134" s="12" t="s">
        <v>41</v>
      </c>
      <c r="AX134" s="12" t="s">
        <v>78</v>
      </c>
      <c r="AY134" s="251" t="s">
        <v>145</v>
      </c>
    </row>
    <row r="135" s="13" customFormat="1">
      <c r="B135" s="252"/>
      <c r="C135" s="253"/>
      <c r="D135" s="228" t="s">
        <v>157</v>
      </c>
      <c r="E135" s="254" t="s">
        <v>107</v>
      </c>
      <c r="F135" s="255" t="s">
        <v>160</v>
      </c>
      <c r="G135" s="253"/>
      <c r="H135" s="256">
        <v>2.8799999999999999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AT135" s="262" t="s">
        <v>157</v>
      </c>
      <c r="AU135" s="262" t="s">
        <v>93</v>
      </c>
      <c r="AV135" s="13" t="s">
        <v>153</v>
      </c>
      <c r="AW135" s="13" t="s">
        <v>41</v>
      </c>
      <c r="AX135" s="13" t="s">
        <v>83</v>
      </c>
      <c r="AY135" s="262" t="s">
        <v>145</v>
      </c>
    </row>
    <row r="136" s="1" customFormat="1" ht="38.25" customHeight="1">
      <c r="B136" s="46"/>
      <c r="C136" s="216" t="s">
        <v>211</v>
      </c>
      <c r="D136" s="216" t="s">
        <v>148</v>
      </c>
      <c r="E136" s="217" t="s">
        <v>212</v>
      </c>
      <c r="F136" s="218" t="s">
        <v>213</v>
      </c>
      <c r="G136" s="219" t="s">
        <v>194</v>
      </c>
      <c r="H136" s="220">
        <v>1.44</v>
      </c>
      <c r="I136" s="221"/>
      <c r="J136" s="222">
        <f>ROUND(I136*H136,2)</f>
        <v>0</v>
      </c>
      <c r="K136" s="218" t="s">
        <v>152</v>
      </c>
      <c r="L136" s="72"/>
      <c r="M136" s="223" t="s">
        <v>34</v>
      </c>
      <c r="N136" s="224" t="s">
        <v>49</v>
      </c>
      <c r="O136" s="47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23" t="s">
        <v>153</v>
      </c>
      <c r="AT136" s="23" t="s">
        <v>148</v>
      </c>
      <c r="AU136" s="23" t="s">
        <v>93</v>
      </c>
      <c r="AY136" s="23" t="s">
        <v>145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3" t="s">
        <v>83</v>
      </c>
      <c r="BK136" s="227">
        <f>ROUND(I136*H136,2)</f>
        <v>0</v>
      </c>
      <c r="BL136" s="23" t="s">
        <v>153</v>
      </c>
      <c r="BM136" s="23" t="s">
        <v>214</v>
      </c>
    </row>
    <row r="137" s="1" customFormat="1">
      <c r="B137" s="46"/>
      <c r="C137" s="74"/>
      <c r="D137" s="228" t="s">
        <v>155</v>
      </c>
      <c r="E137" s="74"/>
      <c r="F137" s="229" t="s">
        <v>208</v>
      </c>
      <c r="G137" s="74"/>
      <c r="H137" s="74"/>
      <c r="I137" s="187"/>
      <c r="J137" s="74"/>
      <c r="K137" s="74"/>
      <c r="L137" s="72"/>
      <c r="M137" s="230"/>
      <c r="N137" s="47"/>
      <c r="O137" s="47"/>
      <c r="P137" s="47"/>
      <c r="Q137" s="47"/>
      <c r="R137" s="47"/>
      <c r="S137" s="47"/>
      <c r="T137" s="95"/>
      <c r="AT137" s="23" t="s">
        <v>155</v>
      </c>
      <c r="AU137" s="23" t="s">
        <v>93</v>
      </c>
    </row>
    <row r="138" s="12" customFormat="1">
      <c r="B138" s="241"/>
      <c r="C138" s="242"/>
      <c r="D138" s="228" t="s">
        <v>157</v>
      </c>
      <c r="E138" s="243" t="s">
        <v>34</v>
      </c>
      <c r="F138" s="244" t="s">
        <v>215</v>
      </c>
      <c r="G138" s="242"/>
      <c r="H138" s="245">
        <v>1.44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AT138" s="251" t="s">
        <v>157</v>
      </c>
      <c r="AU138" s="251" t="s">
        <v>93</v>
      </c>
      <c r="AV138" s="12" t="s">
        <v>93</v>
      </c>
      <c r="AW138" s="12" t="s">
        <v>41</v>
      </c>
      <c r="AX138" s="12" t="s">
        <v>83</v>
      </c>
      <c r="AY138" s="251" t="s">
        <v>145</v>
      </c>
    </row>
    <row r="139" s="1" customFormat="1" ht="25.5" customHeight="1">
      <c r="B139" s="46"/>
      <c r="C139" s="216" t="s">
        <v>216</v>
      </c>
      <c r="D139" s="216" t="s">
        <v>148</v>
      </c>
      <c r="E139" s="217" t="s">
        <v>217</v>
      </c>
      <c r="F139" s="218" t="s">
        <v>218</v>
      </c>
      <c r="G139" s="219" t="s">
        <v>194</v>
      </c>
      <c r="H139" s="220">
        <v>0.93600000000000005</v>
      </c>
      <c r="I139" s="221"/>
      <c r="J139" s="222">
        <f>ROUND(I139*H139,2)</f>
        <v>0</v>
      </c>
      <c r="K139" s="218" t="s">
        <v>152</v>
      </c>
      <c r="L139" s="72"/>
      <c r="M139" s="223" t="s">
        <v>34</v>
      </c>
      <c r="N139" s="224" t="s">
        <v>49</v>
      </c>
      <c r="O139" s="4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23" t="s">
        <v>153</v>
      </c>
      <c r="AT139" s="23" t="s">
        <v>148</v>
      </c>
      <c r="AU139" s="23" t="s">
        <v>93</v>
      </c>
      <c r="AY139" s="23" t="s">
        <v>145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3" t="s">
        <v>83</v>
      </c>
      <c r="BK139" s="227">
        <f>ROUND(I139*H139,2)</f>
        <v>0</v>
      </c>
      <c r="BL139" s="23" t="s">
        <v>153</v>
      </c>
      <c r="BM139" s="23" t="s">
        <v>219</v>
      </c>
    </row>
    <row r="140" s="1" customFormat="1">
      <c r="B140" s="46"/>
      <c r="C140" s="74"/>
      <c r="D140" s="228" t="s">
        <v>155</v>
      </c>
      <c r="E140" s="74"/>
      <c r="F140" s="229" t="s">
        <v>220</v>
      </c>
      <c r="G140" s="74"/>
      <c r="H140" s="74"/>
      <c r="I140" s="187"/>
      <c r="J140" s="74"/>
      <c r="K140" s="74"/>
      <c r="L140" s="72"/>
      <c r="M140" s="230"/>
      <c r="N140" s="47"/>
      <c r="O140" s="47"/>
      <c r="P140" s="47"/>
      <c r="Q140" s="47"/>
      <c r="R140" s="47"/>
      <c r="S140" s="47"/>
      <c r="T140" s="95"/>
      <c r="AT140" s="23" t="s">
        <v>155</v>
      </c>
      <c r="AU140" s="23" t="s">
        <v>93</v>
      </c>
    </row>
    <row r="141" s="11" customFormat="1">
      <c r="B141" s="231"/>
      <c r="C141" s="232"/>
      <c r="D141" s="228" t="s">
        <v>157</v>
      </c>
      <c r="E141" s="233" t="s">
        <v>34</v>
      </c>
      <c r="F141" s="234" t="s">
        <v>221</v>
      </c>
      <c r="G141" s="232"/>
      <c r="H141" s="233" t="s">
        <v>34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157</v>
      </c>
      <c r="AU141" s="240" t="s">
        <v>93</v>
      </c>
      <c r="AV141" s="11" t="s">
        <v>83</v>
      </c>
      <c r="AW141" s="11" t="s">
        <v>41</v>
      </c>
      <c r="AX141" s="11" t="s">
        <v>78</v>
      </c>
      <c r="AY141" s="240" t="s">
        <v>145</v>
      </c>
    </row>
    <row r="142" s="12" customFormat="1">
      <c r="B142" s="241"/>
      <c r="C142" s="242"/>
      <c r="D142" s="228" t="s">
        <v>157</v>
      </c>
      <c r="E142" s="243" t="s">
        <v>34</v>
      </c>
      <c r="F142" s="244" t="s">
        <v>222</v>
      </c>
      <c r="G142" s="242"/>
      <c r="H142" s="245">
        <v>0.93600000000000005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AT142" s="251" t="s">
        <v>157</v>
      </c>
      <c r="AU142" s="251" t="s">
        <v>93</v>
      </c>
      <c r="AV142" s="12" t="s">
        <v>93</v>
      </c>
      <c r="AW142" s="12" t="s">
        <v>41</v>
      </c>
      <c r="AX142" s="12" t="s">
        <v>78</v>
      </c>
      <c r="AY142" s="251" t="s">
        <v>145</v>
      </c>
    </row>
    <row r="143" s="13" customFormat="1">
      <c r="B143" s="252"/>
      <c r="C143" s="253"/>
      <c r="D143" s="228" t="s">
        <v>157</v>
      </c>
      <c r="E143" s="254" t="s">
        <v>104</v>
      </c>
      <c r="F143" s="255" t="s">
        <v>160</v>
      </c>
      <c r="G143" s="253"/>
      <c r="H143" s="256">
        <v>0.93600000000000005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AT143" s="262" t="s">
        <v>157</v>
      </c>
      <c r="AU143" s="262" t="s">
        <v>93</v>
      </c>
      <c r="AV143" s="13" t="s">
        <v>153</v>
      </c>
      <c r="AW143" s="13" t="s">
        <v>41</v>
      </c>
      <c r="AX143" s="13" t="s">
        <v>83</v>
      </c>
      <c r="AY143" s="262" t="s">
        <v>145</v>
      </c>
    </row>
    <row r="144" s="1" customFormat="1" ht="38.25" customHeight="1">
      <c r="B144" s="46"/>
      <c r="C144" s="216" t="s">
        <v>223</v>
      </c>
      <c r="D144" s="216" t="s">
        <v>148</v>
      </c>
      <c r="E144" s="217" t="s">
        <v>224</v>
      </c>
      <c r="F144" s="218" t="s">
        <v>225</v>
      </c>
      <c r="G144" s="219" t="s">
        <v>194</v>
      </c>
      <c r="H144" s="220">
        <v>0.46800000000000003</v>
      </c>
      <c r="I144" s="221"/>
      <c r="J144" s="222">
        <f>ROUND(I144*H144,2)</f>
        <v>0</v>
      </c>
      <c r="K144" s="218" t="s">
        <v>152</v>
      </c>
      <c r="L144" s="72"/>
      <c r="M144" s="223" t="s">
        <v>34</v>
      </c>
      <c r="N144" s="224" t="s">
        <v>49</v>
      </c>
      <c r="O144" s="4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23" t="s">
        <v>153</v>
      </c>
      <c r="AT144" s="23" t="s">
        <v>148</v>
      </c>
      <c r="AU144" s="23" t="s">
        <v>93</v>
      </c>
      <c r="AY144" s="23" t="s">
        <v>145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3" t="s">
        <v>83</v>
      </c>
      <c r="BK144" s="227">
        <f>ROUND(I144*H144,2)</f>
        <v>0</v>
      </c>
      <c r="BL144" s="23" t="s">
        <v>153</v>
      </c>
      <c r="BM144" s="23" t="s">
        <v>226</v>
      </c>
    </row>
    <row r="145" s="1" customFormat="1">
      <c r="B145" s="46"/>
      <c r="C145" s="74"/>
      <c r="D145" s="228" t="s">
        <v>155</v>
      </c>
      <c r="E145" s="74"/>
      <c r="F145" s="229" t="s">
        <v>220</v>
      </c>
      <c r="G145" s="74"/>
      <c r="H145" s="74"/>
      <c r="I145" s="187"/>
      <c r="J145" s="74"/>
      <c r="K145" s="74"/>
      <c r="L145" s="72"/>
      <c r="M145" s="230"/>
      <c r="N145" s="47"/>
      <c r="O145" s="47"/>
      <c r="P145" s="47"/>
      <c r="Q145" s="47"/>
      <c r="R145" s="47"/>
      <c r="S145" s="47"/>
      <c r="T145" s="95"/>
      <c r="AT145" s="23" t="s">
        <v>155</v>
      </c>
      <c r="AU145" s="23" t="s">
        <v>93</v>
      </c>
    </row>
    <row r="146" s="12" customFormat="1">
      <c r="B146" s="241"/>
      <c r="C146" s="242"/>
      <c r="D146" s="228" t="s">
        <v>157</v>
      </c>
      <c r="E146" s="243" t="s">
        <v>34</v>
      </c>
      <c r="F146" s="244" t="s">
        <v>227</v>
      </c>
      <c r="G146" s="242"/>
      <c r="H146" s="245">
        <v>0.46800000000000003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157</v>
      </c>
      <c r="AU146" s="251" t="s">
        <v>93</v>
      </c>
      <c r="AV146" s="12" t="s">
        <v>93</v>
      </c>
      <c r="AW146" s="12" t="s">
        <v>41</v>
      </c>
      <c r="AX146" s="12" t="s">
        <v>83</v>
      </c>
      <c r="AY146" s="251" t="s">
        <v>145</v>
      </c>
    </row>
    <row r="147" s="1" customFormat="1" ht="38.25" customHeight="1">
      <c r="B147" s="46"/>
      <c r="C147" s="216" t="s">
        <v>228</v>
      </c>
      <c r="D147" s="216" t="s">
        <v>148</v>
      </c>
      <c r="E147" s="217" t="s">
        <v>229</v>
      </c>
      <c r="F147" s="218" t="s">
        <v>230</v>
      </c>
      <c r="G147" s="219" t="s">
        <v>194</v>
      </c>
      <c r="H147" s="220">
        <v>17.280000000000001</v>
      </c>
      <c r="I147" s="221"/>
      <c r="J147" s="222">
        <f>ROUND(I147*H147,2)</f>
        <v>0</v>
      </c>
      <c r="K147" s="218" t="s">
        <v>152</v>
      </c>
      <c r="L147" s="72"/>
      <c r="M147" s="223" t="s">
        <v>34</v>
      </c>
      <c r="N147" s="224" t="s">
        <v>49</v>
      </c>
      <c r="O147" s="47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23" t="s">
        <v>153</v>
      </c>
      <c r="AT147" s="23" t="s">
        <v>148</v>
      </c>
      <c r="AU147" s="23" t="s">
        <v>93</v>
      </c>
      <c r="AY147" s="23" t="s">
        <v>145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3" t="s">
        <v>83</v>
      </c>
      <c r="BK147" s="227">
        <f>ROUND(I147*H147,2)</f>
        <v>0</v>
      </c>
      <c r="BL147" s="23" t="s">
        <v>153</v>
      </c>
      <c r="BM147" s="23" t="s">
        <v>231</v>
      </c>
    </row>
    <row r="148" s="1" customFormat="1">
      <c r="B148" s="46"/>
      <c r="C148" s="74"/>
      <c r="D148" s="228" t="s">
        <v>155</v>
      </c>
      <c r="E148" s="74"/>
      <c r="F148" s="229" t="s">
        <v>232</v>
      </c>
      <c r="G148" s="74"/>
      <c r="H148" s="74"/>
      <c r="I148" s="187"/>
      <c r="J148" s="74"/>
      <c r="K148" s="74"/>
      <c r="L148" s="72"/>
      <c r="M148" s="230"/>
      <c r="N148" s="47"/>
      <c r="O148" s="47"/>
      <c r="P148" s="47"/>
      <c r="Q148" s="47"/>
      <c r="R148" s="47"/>
      <c r="S148" s="47"/>
      <c r="T148" s="95"/>
      <c r="AT148" s="23" t="s">
        <v>155</v>
      </c>
      <c r="AU148" s="23" t="s">
        <v>93</v>
      </c>
    </row>
    <row r="149" s="12" customFormat="1">
      <c r="B149" s="241"/>
      <c r="C149" s="242"/>
      <c r="D149" s="228" t="s">
        <v>157</v>
      </c>
      <c r="E149" s="243" t="s">
        <v>34</v>
      </c>
      <c r="F149" s="244" t="s">
        <v>98</v>
      </c>
      <c r="G149" s="242"/>
      <c r="H149" s="245">
        <v>17.280000000000001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157</v>
      </c>
      <c r="AU149" s="251" t="s">
        <v>93</v>
      </c>
      <c r="AV149" s="12" t="s">
        <v>93</v>
      </c>
      <c r="AW149" s="12" t="s">
        <v>41</v>
      </c>
      <c r="AX149" s="12" t="s">
        <v>83</v>
      </c>
      <c r="AY149" s="251" t="s">
        <v>145</v>
      </c>
    </row>
    <row r="150" s="1" customFormat="1" ht="25.5" customHeight="1">
      <c r="B150" s="46"/>
      <c r="C150" s="216" t="s">
        <v>233</v>
      </c>
      <c r="D150" s="216" t="s">
        <v>148</v>
      </c>
      <c r="E150" s="217" t="s">
        <v>234</v>
      </c>
      <c r="F150" s="218" t="s">
        <v>235</v>
      </c>
      <c r="G150" s="219" t="s">
        <v>236</v>
      </c>
      <c r="H150" s="220">
        <v>31.103999999999999</v>
      </c>
      <c r="I150" s="221"/>
      <c r="J150" s="222">
        <f>ROUND(I150*H150,2)</f>
        <v>0</v>
      </c>
      <c r="K150" s="218" t="s">
        <v>152</v>
      </c>
      <c r="L150" s="72"/>
      <c r="M150" s="223" t="s">
        <v>34</v>
      </c>
      <c r="N150" s="224" t="s">
        <v>49</v>
      </c>
      <c r="O150" s="4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23" t="s">
        <v>153</v>
      </c>
      <c r="AT150" s="23" t="s">
        <v>148</v>
      </c>
      <c r="AU150" s="23" t="s">
        <v>93</v>
      </c>
      <c r="AY150" s="23" t="s">
        <v>145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3" t="s">
        <v>83</v>
      </c>
      <c r="BK150" s="227">
        <f>ROUND(I150*H150,2)</f>
        <v>0</v>
      </c>
      <c r="BL150" s="23" t="s">
        <v>153</v>
      </c>
      <c r="BM150" s="23" t="s">
        <v>237</v>
      </c>
    </row>
    <row r="151" s="1" customFormat="1">
      <c r="B151" s="46"/>
      <c r="C151" s="74"/>
      <c r="D151" s="228" t="s">
        <v>155</v>
      </c>
      <c r="E151" s="74"/>
      <c r="F151" s="229" t="s">
        <v>238</v>
      </c>
      <c r="G151" s="74"/>
      <c r="H151" s="74"/>
      <c r="I151" s="187"/>
      <c r="J151" s="74"/>
      <c r="K151" s="74"/>
      <c r="L151" s="72"/>
      <c r="M151" s="230"/>
      <c r="N151" s="47"/>
      <c r="O151" s="47"/>
      <c r="P151" s="47"/>
      <c r="Q151" s="47"/>
      <c r="R151" s="47"/>
      <c r="S151" s="47"/>
      <c r="T151" s="95"/>
      <c r="AT151" s="23" t="s">
        <v>155</v>
      </c>
      <c r="AU151" s="23" t="s">
        <v>93</v>
      </c>
    </row>
    <row r="152" s="12" customFormat="1">
      <c r="B152" s="241"/>
      <c r="C152" s="242"/>
      <c r="D152" s="228" t="s">
        <v>157</v>
      </c>
      <c r="E152" s="243" t="s">
        <v>34</v>
      </c>
      <c r="F152" s="244" t="s">
        <v>239</v>
      </c>
      <c r="G152" s="242"/>
      <c r="H152" s="245">
        <v>31.103999999999999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157</v>
      </c>
      <c r="AU152" s="251" t="s">
        <v>93</v>
      </c>
      <c r="AV152" s="12" t="s">
        <v>93</v>
      </c>
      <c r="AW152" s="12" t="s">
        <v>41</v>
      </c>
      <c r="AX152" s="12" t="s">
        <v>83</v>
      </c>
      <c r="AY152" s="251" t="s">
        <v>145</v>
      </c>
    </row>
    <row r="153" s="1" customFormat="1" ht="25.5" customHeight="1">
      <c r="B153" s="46"/>
      <c r="C153" s="216" t="s">
        <v>240</v>
      </c>
      <c r="D153" s="216" t="s">
        <v>148</v>
      </c>
      <c r="E153" s="217" t="s">
        <v>241</v>
      </c>
      <c r="F153" s="218" t="s">
        <v>242</v>
      </c>
      <c r="G153" s="219" t="s">
        <v>194</v>
      </c>
      <c r="H153" s="220">
        <v>2.8799999999999999</v>
      </c>
      <c r="I153" s="221"/>
      <c r="J153" s="222">
        <f>ROUND(I153*H153,2)</f>
        <v>0</v>
      </c>
      <c r="K153" s="218" t="s">
        <v>152</v>
      </c>
      <c r="L153" s="72"/>
      <c r="M153" s="223" t="s">
        <v>34</v>
      </c>
      <c r="N153" s="224" t="s">
        <v>49</v>
      </c>
      <c r="O153" s="4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23" t="s">
        <v>153</v>
      </c>
      <c r="AT153" s="23" t="s">
        <v>148</v>
      </c>
      <c r="AU153" s="23" t="s">
        <v>93</v>
      </c>
      <c r="AY153" s="23" t="s">
        <v>145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3" t="s">
        <v>83</v>
      </c>
      <c r="BK153" s="227">
        <f>ROUND(I153*H153,2)</f>
        <v>0</v>
      </c>
      <c r="BL153" s="23" t="s">
        <v>153</v>
      </c>
      <c r="BM153" s="23" t="s">
        <v>243</v>
      </c>
    </row>
    <row r="154" s="1" customFormat="1">
      <c r="B154" s="46"/>
      <c r="C154" s="74"/>
      <c r="D154" s="228" t="s">
        <v>155</v>
      </c>
      <c r="E154" s="74"/>
      <c r="F154" s="263" t="s">
        <v>244</v>
      </c>
      <c r="G154" s="74"/>
      <c r="H154" s="74"/>
      <c r="I154" s="187"/>
      <c r="J154" s="74"/>
      <c r="K154" s="74"/>
      <c r="L154" s="72"/>
      <c r="M154" s="230"/>
      <c r="N154" s="47"/>
      <c r="O154" s="47"/>
      <c r="P154" s="47"/>
      <c r="Q154" s="47"/>
      <c r="R154" s="47"/>
      <c r="S154" s="47"/>
      <c r="T154" s="95"/>
      <c r="AT154" s="23" t="s">
        <v>155</v>
      </c>
      <c r="AU154" s="23" t="s">
        <v>93</v>
      </c>
    </row>
    <row r="155" s="12" customFormat="1">
      <c r="B155" s="241"/>
      <c r="C155" s="242"/>
      <c r="D155" s="228" t="s">
        <v>157</v>
      </c>
      <c r="E155" s="243" t="s">
        <v>34</v>
      </c>
      <c r="F155" s="244" t="s">
        <v>107</v>
      </c>
      <c r="G155" s="242"/>
      <c r="H155" s="245">
        <v>2.8799999999999999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157</v>
      </c>
      <c r="AU155" s="251" t="s">
        <v>93</v>
      </c>
      <c r="AV155" s="12" t="s">
        <v>93</v>
      </c>
      <c r="AW155" s="12" t="s">
        <v>41</v>
      </c>
      <c r="AX155" s="12" t="s">
        <v>83</v>
      </c>
      <c r="AY155" s="251" t="s">
        <v>145</v>
      </c>
    </row>
    <row r="156" s="1" customFormat="1" ht="25.5" customHeight="1">
      <c r="B156" s="46"/>
      <c r="C156" s="216" t="s">
        <v>245</v>
      </c>
      <c r="D156" s="216" t="s">
        <v>148</v>
      </c>
      <c r="E156" s="217" t="s">
        <v>246</v>
      </c>
      <c r="F156" s="218" t="s">
        <v>247</v>
      </c>
      <c r="G156" s="219" t="s">
        <v>194</v>
      </c>
      <c r="H156" s="220">
        <v>29</v>
      </c>
      <c r="I156" s="221"/>
      <c r="J156" s="222">
        <f>ROUND(I156*H156,2)</f>
        <v>0</v>
      </c>
      <c r="K156" s="218" t="s">
        <v>152</v>
      </c>
      <c r="L156" s="72"/>
      <c r="M156" s="223" t="s">
        <v>34</v>
      </c>
      <c r="N156" s="224" t="s">
        <v>49</v>
      </c>
      <c r="O156" s="4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3" t="s">
        <v>153</v>
      </c>
      <c r="AT156" s="23" t="s">
        <v>148</v>
      </c>
      <c r="AU156" s="23" t="s">
        <v>93</v>
      </c>
      <c r="AY156" s="23" t="s">
        <v>145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3" t="s">
        <v>83</v>
      </c>
      <c r="BK156" s="227">
        <f>ROUND(I156*H156,2)</f>
        <v>0</v>
      </c>
      <c r="BL156" s="23" t="s">
        <v>153</v>
      </c>
      <c r="BM156" s="23" t="s">
        <v>248</v>
      </c>
    </row>
    <row r="157" s="1" customFormat="1">
      <c r="B157" s="46"/>
      <c r="C157" s="74"/>
      <c r="D157" s="228" t="s">
        <v>155</v>
      </c>
      <c r="E157" s="74"/>
      <c r="F157" s="263" t="s">
        <v>244</v>
      </c>
      <c r="G157" s="74"/>
      <c r="H157" s="74"/>
      <c r="I157" s="187"/>
      <c r="J157" s="74"/>
      <c r="K157" s="74"/>
      <c r="L157" s="72"/>
      <c r="M157" s="230"/>
      <c r="N157" s="47"/>
      <c r="O157" s="47"/>
      <c r="P157" s="47"/>
      <c r="Q157" s="47"/>
      <c r="R157" s="47"/>
      <c r="S157" s="47"/>
      <c r="T157" s="95"/>
      <c r="AT157" s="23" t="s">
        <v>155</v>
      </c>
      <c r="AU157" s="23" t="s">
        <v>93</v>
      </c>
    </row>
    <row r="158" s="11" customFormat="1">
      <c r="B158" s="231"/>
      <c r="C158" s="232"/>
      <c r="D158" s="228" t="s">
        <v>157</v>
      </c>
      <c r="E158" s="233" t="s">
        <v>34</v>
      </c>
      <c r="F158" s="234" t="s">
        <v>158</v>
      </c>
      <c r="G158" s="232"/>
      <c r="H158" s="233" t="s">
        <v>34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157</v>
      </c>
      <c r="AU158" s="240" t="s">
        <v>93</v>
      </c>
      <c r="AV158" s="11" t="s">
        <v>83</v>
      </c>
      <c r="AW158" s="11" t="s">
        <v>41</v>
      </c>
      <c r="AX158" s="11" t="s">
        <v>78</v>
      </c>
      <c r="AY158" s="240" t="s">
        <v>145</v>
      </c>
    </row>
    <row r="159" s="12" customFormat="1">
      <c r="B159" s="241"/>
      <c r="C159" s="242"/>
      <c r="D159" s="228" t="s">
        <v>157</v>
      </c>
      <c r="E159" s="243" t="s">
        <v>34</v>
      </c>
      <c r="F159" s="244" t="s">
        <v>249</v>
      </c>
      <c r="G159" s="242"/>
      <c r="H159" s="245">
        <v>29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AT159" s="251" t="s">
        <v>157</v>
      </c>
      <c r="AU159" s="251" t="s">
        <v>93</v>
      </c>
      <c r="AV159" s="12" t="s">
        <v>93</v>
      </c>
      <c r="AW159" s="12" t="s">
        <v>41</v>
      </c>
      <c r="AX159" s="12" t="s">
        <v>78</v>
      </c>
      <c r="AY159" s="251" t="s">
        <v>145</v>
      </c>
    </row>
    <row r="160" s="13" customFormat="1">
      <c r="B160" s="252"/>
      <c r="C160" s="253"/>
      <c r="D160" s="228" t="s">
        <v>157</v>
      </c>
      <c r="E160" s="254" t="s">
        <v>34</v>
      </c>
      <c r="F160" s="255" t="s">
        <v>160</v>
      </c>
      <c r="G160" s="253"/>
      <c r="H160" s="256">
        <v>29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AT160" s="262" t="s">
        <v>157</v>
      </c>
      <c r="AU160" s="262" t="s">
        <v>93</v>
      </c>
      <c r="AV160" s="13" t="s">
        <v>153</v>
      </c>
      <c r="AW160" s="13" t="s">
        <v>41</v>
      </c>
      <c r="AX160" s="13" t="s">
        <v>83</v>
      </c>
      <c r="AY160" s="262" t="s">
        <v>145</v>
      </c>
    </row>
    <row r="161" s="1" customFormat="1" ht="16.5" customHeight="1">
      <c r="B161" s="46"/>
      <c r="C161" s="264" t="s">
        <v>250</v>
      </c>
      <c r="D161" s="264" t="s">
        <v>251</v>
      </c>
      <c r="E161" s="265" t="s">
        <v>252</v>
      </c>
      <c r="F161" s="266" t="s">
        <v>253</v>
      </c>
      <c r="G161" s="267" t="s">
        <v>236</v>
      </c>
      <c r="H161" s="268">
        <v>52.200000000000003</v>
      </c>
      <c r="I161" s="269"/>
      <c r="J161" s="270">
        <f>ROUND(I161*H161,2)</f>
        <v>0</v>
      </c>
      <c r="K161" s="266" t="s">
        <v>152</v>
      </c>
      <c r="L161" s="271"/>
      <c r="M161" s="272" t="s">
        <v>34</v>
      </c>
      <c r="N161" s="273" t="s">
        <v>49</v>
      </c>
      <c r="O161" s="47"/>
      <c r="P161" s="225">
        <f>O161*H161</f>
        <v>0</v>
      </c>
      <c r="Q161" s="225">
        <v>1</v>
      </c>
      <c r="R161" s="225">
        <f>Q161*H161</f>
        <v>52.200000000000003</v>
      </c>
      <c r="S161" s="225">
        <v>0</v>
      </c>
      <c r="T161" s="226">
        <f>S161*H161</f>
        <v>0</v>
      </c>
      <c r="AR161" s="23" t="s">
        <v>254</v>
      </c>
      <c r="AT161" s="23" t="s">
        <v>251</v>
      </c>
      <c r="AU161" s="23" t="s">
        <v>93</v>
      </c>
      <c r="AY161" s="23" t="s">
        <v>145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3" t="s">
        <v>83</v>
      </c>
      <c r="BK161" s="227">
        <f>ROUND(I161*H161,2)</f>
        <v>0</v>
      </c>
      <c r="BL161" s="23" t="s">
        <v>153</v>
      </c>
      <c r="BM161" s="23" t="s">
        <v>255</v>
      </c>
    </row>
    <row r="162" s="12" customFormat="1">
      <c r="B162" s="241"/>
      <c r="C162" s="242"/>
      <c r="D162" s="228" t="s">
        <v>157</v>
      </c>
      <c r="E162" s="243" t="s">
        <v>34</v>
      </c>
      <c r="F162" s="244" t="s">
        <v>256</v>
      </c>
      <c r="G162" s="242"/>
      <c r="H162" s="245">
        <v>52.200000000000003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157</v>
      </c>
      <c r="AU162" s="251" t="s">
        <v>93</v>
      </c>
      <c r="AV162" s="12" t="s">
        <v>93</v>
      </c>
      <c r="AW162" s="12" t="s">
        <v>41</v>
      </c>
      <c r="AX162" s="12" t="s">
        <v>83</v>
      </c>
      <c r="AY162" s="251" t="s">
        <v>145</v>
      </c>
    </row>
    <row r="163" s="1" customFormat="1" ht="38.25" customHeight="1">
      <c r="B163" s="46"/>
      <c r="C163" s="216" t="s">
        <v>257</v>
      </c>
      <c r="D163" s="216" t="s">
        <v>148</v>
      </c>
      <c r="E163" s="217" t="s">
        <v>258</v>
      </c>
      <c r="F163" s="218" t="s">
        <v>259</v>
      </c>
      <c r="G163" s="219" t="s">
        <v>194</v>
      </c>
      <c r="H163" s="220">
        <v>2</v>
      </c>
      <c r="I163" s="221"/>
      <c r="J163" s="222">
        <f>ROUND(I163*H163,2)</f>
        <v>0</v>
      </c>
      <c r="K163" s="218" t="s">
        <v>152</v>
      </c>
      <c r="L163" s="72"/>
      <c r="M163" s="223" t="s">
        <v>34</v>
      </c>
      <c r="N163" s="224" t="s">
        <v>49</v>
      </c>
      <c r="O163" s="47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3" t="s">
        <v>153</v>
      </c>
      <c r="AT163" s="23" t="s">
        <v>148</v>
      </c>
      <c r="AU163" s="23" t="s">
        <v>93</v>
      </c>
      <c r="AY163" s="23" t="s">
        <v>145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3" t="s">
        <v>83</v>
      </c>
      <c r="BK163" s="227">
        <f>ROUND(I163*H163,2)</f>
        <v>0</v>
      </c>
      <c r="BL163" s="23" t="s">
        <v>153</v>
      </c>
      <c r="BM163" s="23" t="s">
        <v>260</v>
      </c>
    </row>
    <row r="164" s="1" customFormat="1">
      <c r="B164" s="46"/>
      <c r="C164" s="74"/>
      <c r="D164" s="228" t="s">
        <v>155</v>
      </c>
      <c r="E164" s="74"/>
      <c r="F164" s="229" t="s">
        <v>261</v>
      </c>
      <c r="G164" s="74"/>
      <c r="H164" s="74"/>
      <c r="I164" s="187"/>
      <c r="J164" s="74"/>
      <c r="K164" s="74"/>
      <c r="L164" s="72"/>
      <c r="M164" s="230"/>
      <c r="N164" s="47"/>
      <c r="O164" s="47"/>
      <c r="P164" s="47"/>
      <c r="Q164" s="47"/>
      <c r="R164" s="47"/>
      <c r="S164" s="47"/>
      <c r="T164" s="95"/>
      <c r="AT164" s="23" t="s">
        <v>155</v>
      </c>
      <c r="AU164" s="23" t="s">
        <v>93</v>
      </c>
    </row>
    <row r="165" s="11" customFormat="1">
      <c r="B165" s="231"/>
      <c r="C165" s="232"/>
      <c r="D165" s="228" t="s">
        <v>157</v>
      </c>
      <c r="E165" s="233" t="s">
        <v>34</v>
      </c>
      <c r="F165" s="234" t="s">
        <v>221</v>
      </c>
      <c r="G165" s="232"/>
      <c r="H165" s="233" t="s">
        <v>34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157</v>
      </c>
      <c r="AU165" s="240" t="s">
        <v>93</v>
      </c>
      <c r="AV165" s="11" t="s">
        <v>83</v>
      </c>
      <c r="AW165" s="11" t="s">
        <v>41</v>
      </c>
      <c r="AX165" s="11" t="s">
        <v>78</v>
      </c>
      <c r="AY165" s="240" t="s">
        <v>145</v>
      </c>
    </row>
    <row r="166" s="12" customFormat="1">
      <c r="B166" s="241"/>
      <c r="C166" s="242"/>
      <c r="D166" s="228" t="s">
        <v>157</v>
      </c>
      <c r="E166" s="243" t="s">
        <v>34</v>
      </c>
      <c r="F166" s="244" t="s">
        <v>262</v>
      </c>
      <c r="G166" s="242"/>
      <c r="H166" s="245">
        <v>2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AT166" s="251" t="s">
        <v>157</v>
      </c>
      <c r="AU166" s="251" t="s">
        <v>93</v>
      </c>
      <c r="AV166" s="12" t="s">
        <v>93</v>
      </c>
      <c r="AW166" s="12" t="s">
        <v>41</v>
      </c>
      <c r="AX166" s="12" t="s">
        <v>78</v>
      </c>
      <c r="AY166" s="251" t="s">
        <v>145</v>
      </c>
    </row>
    <row r="167" s="13" customFormat="1">
      <c r="B167" s="252"/>
      <c r="C167" s="253"/>
      <c r="D167" s="228" t="s">
        <v>157</v>
      </c>
      <c r="E167" s="254" t="s">
        <v>34</v>
      </c>
      <c r="F167" s="255" t="s">
        <v>160</v>
      </c>
      <c r="G167" s="253"/>
      <c r="H167" s="256">
        <v>2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AT167" s="262" t="s">
        <v>157</v>
      </c>
      <c r="AU167" s="262" t="s">
        <v>93</v>
      </c>
      <c r="AV167" s="13" t="s">
        <v>153</v>
      </c>
      <c r="AW167" s="13" t="s">
        <v>41</v>
      </c>
      <c r="AX167" s="13" t="s">
        <v>83</v>
      </c>
      <c r="AY167" s="262" t="s">
        <v>145</v>
      </c>
    </row>
    <row r="168" s="1" customFormat="1" ht="16.5" customHeight="1">
      <c r="B168" s="46"/>
      <c r="C168" s="264" t="s">
        <v>263</v>
      </c>
      <c r="D168" s="264" t="s">
        <v>251</v>
      </c>
      <c r="E168" s="265" t="s">
        <v>264</v>
      </c>
      <c r="F168" s="266" t="s">
        <v>265</v>
      </c>
      <c r="G168" s="267" t="s">
        <v>236</v>
      </c>
      <c r="H168" s="268">
        <v>4</v>
      </c>
      <c r="I168" s="269"/>
      <c r="J168" s="270">
        <f>ROUND(I168*H168,2)</f>
        <v>0</v>
      </c>
      <c r="K168" s="266" t="s">
        <v>152</v>
      </c>
      <c r="L168" s="271"/>
      <c r="M168" s="272" t="s">
        <v>34</v>
      </c>
      <c r="N168" s="273" t="s">
        <v>49</v>
      </c>
      <c r="O168" s="47"/>
      <c r="P168" s="225">
        <f>O168*H168</f>
        <v>0</v>
      </c>
      <c r="Q168" s="225">
        <v>1</v>
      </c>
      <c r="R168" s="225">
        <f>Q168*H168</f>
        <v>4</v>
      </c>
      <c r="S168" s="225">
        <v>0</v>
      </c>
      <c r="T168" s="226">
        <f>S168*H168</f>
        <v>0</v>
      </c>
      <c r="AR168" s="23" t="s">
        <v>254</v>
      </c>
      <c r="AT168" s="23" t="s">
        <v>251</v>
      </c>
      <c r="AU168" s="23" t="s">
        <v>93</v>
      </c>
      <c r="AY168" s="23" t="s">
        <v>145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3" t="s">
        <v>83</v>
      </c>
      <c r="BK168" s="227">
        <f>ROUND(I168*H168,2)</f>
        <v>0</v>
      </c>
      <c r="BL168" s="23" t="s">
        <v>153</v>
      </c>
      <c r="BM168" s="23" t="s">
        <v>266</v>
      </c>
    </row>
    <row r="169" s="12" customFormat="1">
      <c r="B169" s="241"/>
      <c r="C169" s="242"/>
      <c r="D169" s="228" t="s">
        <v>157</v>
      </c>
      <c r="E169" s="243" t="s">
        <v>34</v>
      </c>
      <c r="F169" s="244" t="s">
        <v>267</v>
      </c>
      <c r="G169" s="242"/>
      <c r="H169" s="245">
        <v>4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157</v>
      </c>
      <c r="AU169" s="251" t="s">
        <v>93</v>
      </c>
      <c r="AV169" s="12" t="s">
        <v>93</v>
      </c>
      <c r="AW169" s="12" t="s">
        <v>41</v>
      </c>
      <c r="AX169" s="12" t="s">
        <v>83</v>
      </c>
      <c r="AY169" s="251" t="s">
        <v>145</v>
      </c>
    </row>
    <row r="170" s="1" customFormat="1" ht="25.5" customHeight="1">
      <c r="B170" s="46"/>
      <c r="C170" s="216" t="s">
        <v>268</v>
      </c>
      <c r="D170" s="216" t="s">
        <v>148</v>
      </c>
      <c r="E170" s="217" t="s">
        <v>269</v>
      </c>
      <c r="F170" s="218" t="s">
        <v>270</v>
      </c>
      <c r="G170" s="219" t="s">
        <v>151</v>
      </c>
      <c r="H170" s="220">
        <v>288</v>
      </c>
      <c r="I170" s="221"/>
      <c r="J170" s="222">
        <f>ROUND(I170*H170,2)</f>
        <v>0</v>
      </c>
      <c r="K170" s="218" t="s">
        <v>152</v>
      </c>
      <c r="L170" s="72"/>
      <c r="M170" s="223" t="s">
        <v>34</v>
      </c>
      <c r="N170" s="224" t="s">
        <v>49</v>
      </c>
      <c r="O170" s="47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23" t="s">
        <v>153</v>
      </c>
      <c r="AT170" s="23" t="s">
        <v>148</v>
      </c>
      <c r="AU170" s="23" t="s">
        <v>93</v>
      </c>
      <c r="AY170" s="23" t="s">
        <v>145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3" t="s">
        <v>83</v>
      </c>
      <c r="BK170" s="227">
        <f>ROUND(I170*H170,2)</f>
        <v>0</v>
      </c>
      <c r="BL170" s="23" t="s">
        <v>153</v>
      </c>
      <c r="BM170" s="23" t="s">
        <v>271</v>
      </c>
    </row>
    <row r="171" s="1" customFormat="1">
      <c r="B171" s="46"/>
      <c r="C171" s="74"/>
      <c r="D171" s="228" t="s">
        <v>155</v>
      </c>
      <c r="E171" s="74"/>
      <c r="F171" s="229" t="s">
        <v>272</v>
      </c>
      <c r="G171" s="74"/>
      <c r="H171" s="74"/>
      <c r="I171" s="187"/>
      <c r="J171" s="74"/>
      <c r="K171" s="74"/>
      <c r="L171" s="72"/>
      <c r="M171" s="230"/>
      <c r="N171" s="47"/>
      <c r="O171" s="47"/>
      <c r="P171" s="47"/>
      <c r="Q171" s="47"/>
      <c r="R171" s="47"/>
      <c r="S171" s="47"/>
      <c r="T171" s="95"/>
      <c r="AT171" s="23" t="s">
        <v>155</v>
      </c>
      <c r="AU171" s="23" t="s">
        <v>93</v>
      </c>
    </row>
    <row r="172" s="12" customFormat="1">
      <c r="B172" s="241"/>
      <c r="C172" s="242"/>
      <c r="D172" s="228" t="s">
        <v>157</v>
      </c>
      <c r="E172" s="243" t="s">
        <v>34</v>
      </c>
      <c r="F172" s="244" t="s">
        <v>190</v>
      </c>
      <c r="G172" s="242"/>
      <c r="H172" s="245">
        <v>288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157</v>
      </c>
      <c r="AU172" s="251" t="s">
        <v>93</v>
      </c>
      <c r="AV172" s="12" t="s">
        <v>93</v>
      </c>
      <c r="AW172" s="12" t="s">
        <v>41</v>
      </c>
      <c r="AX172" s="12" t="s">
        <v>78</v>
      </c>
      <c r="AY172" s="251" t="s">
        <v>145</v>
      </c>
    </row>
    <row r="173" s="13" customFormat="1">
      <c r="B173" s="252"/>
      <c r="C173" s="253"/>
      <c r="D173" s="228" t="s">
        <v>157</v>
      </c>
      <c r="E173" s="254" t="s">
        <v>101</v>
      </c>
      <c r="F173" s="255" t="s">
        <v>160</v>
      </c>
      <c r="G173" s="253"/>
      <c r="H173" s="256">
        <v>288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AT173" s="262" t="s">
        <v>157</v>
      </c>
      <c r="AU173" s="262" t="s">
        <v>93</v>
      </c>
      <c r="AV173" s="13" t="s">
        <v>153</v>
      </c>
      <c r="AW173" s="13" t="s">
        <v>41</v>
      </c>
      <c r="AX173" s="13" t="s">
        <v>83</v>
      </c>
      <c r="AY173" s="262" t="s">
        <v>145</v>
      </c>
    </row>
    <row r="174" s="1" customFormat="1" ht="16.5" customHeight="1">
      <c r="B174" s="46"/>
      <c r="C174" s="264" t="s">
        <v>273</v>
      </c>
      <c r="D174" s="264" t="s">
        <v>251</v>
      </c>
      <c r="E174" s="265" t="s">
        <v>274</v>
      </c>
      <c r="F174" s="266" t="s">
        <v>275</v>
      </c>
      <c r="G174" s="267" t="s">
        <v>236</v>
      </c>
      <c r="H174" s="268">
        <v>51.840000000000003</v>
      </c>
      <c r="I174" s="269"/>
      <c r="J174" s="270">
        <f>ROUND(I174*H174,2)</f>
        <v>0</v>
      </c>
      <c r="K174" s="266" t="s">
        <v>152</v>
      </c>
      <c r="L174" s="271"/>
      <c r="M174" s="272" t="s">
        <v>34</v>
      </c>
      <c r="N174" s="273" t="s">
        <v>49</v>
      </c>
      <c r="O174" s="47"/>
      <c r="P174" s="225">
        <f>O174*H174</f>
        <v>0</v>
      </c>
      <c r="Q174" s="225">
        <v>1</v>
      </c>
      <c r="R174" s="225">
        <f>Q174*H174</f>
        <v>51.840000000000003</v>
      </c>
      <c r="S174" s="225">
        <v>0</v>
      </c>
      <c r="T174" s="226">
        <f>S174*H174</f>
        <v>0</v>
      </c>
      <c r="AR174" s="23" t="s">
        <v>254</v>
      </c>
      <c r="AT174" s="23" t="s">
        <v>251</v>
      </c>
      <c r="AU174" s="23" t="s">
        <v>93</v>
      </c>
      <c r="AY174" s="23" t="s">
        <v>145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3" t="s">
        <v>83</v>
      </c>
      <c r="BK174" s="227">
        <f>ROUND(I174*H174,2)</f>
        <v>0</v>
      </c>
      <c r="BL174" s="23" t="s">
        <v>153</v>
      </c>
      <c r="BM174" s="23" t="s">
        <v>276</v>
      </c>
    </row>
    <row r="175" s="12" customFormat="1">
      <c r="B175" s="241"/>
      <c r="C175" s="242"/>
      <c r="D175" s="228" t="s">
        <v>157</v>
      </c>
      <c r="E175" s="243" t="s">
        <v>34</v>
      </c>
      <c r="F175" s="244" t="s">
        <v>277</v>
      </c>
      <c r="G175" s="242"/>
      <c r="H175" s="245">
        <v>51.840000000000003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AT175" s="251" t="s">
        <v>157</v>
      </c>
      <c r="AU175" s="251" t="s">
        <v>93</v>
      </c>
      <c r="AV175" s="12" t="s">
        <v>93</v>
      </c>
      <c r="AW175" s="12" t="s">
        <v>41</v>
      </c>
      <c r="AX175" s="12" t="s">
        <v>83</v>
      </c>
      <c r="AY175" s="251" t="s">
        <v>145</v>
      </c>
    </row>
    <row r="176" s="1" customFormat="1" ht="25.5" customHeight="1">
      <c r="B176" s="46"/>
      <c r="C176" s="216" t="s">
        <v>278</v>
      </c>
      <c r="D176" s="216" t="s">
        <v>148</v>
      </c>
      <c r="E176" s="217" t="s">
        <v>279</v>
      </c>
      <c r="F176" s="218" t="s">
        <v>280</v>
      </c>
      <c r="G176" s="219" t="s">
        <v>151</v>
      </c>
      <c r="H176" s="220">
        <v>288</v>
      </c>
      <c r="I176" s="221"/>
      <c r="J176" s="222">
        <f>ROUND(I176*H176,2)</f>
        <v>0</v>
      </c>
      <c r="K176" s="218" t="s">
        <v>152</v>
      </c>
      <c r="L176" s="72"/>
      <c r="M176" s="223" t="s">
        <v>34</v>
      </c>
      <c r="N176" s="224" t="s">
        <v>49</v>
      </c>
      <c r="O176" s="47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23" t="s">
        <v>153</v>
      </c>
      <c r="AT176" s="23" t="s">
        <v>148</v>
      </c>
      <c r="AU176" s="23" t="s">
        <v>93</v>
      </c>
      <c r="AY176" s="23" t="s">
        <v>145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3" t="s">
        <v>83</v>
      </c>
      <c r="BK176" s="227">
        <f>ROUND(I176*H176,2)</f>
        <v>0</v>
      </c>
      <c r="BL176" s="23" t="s">
        <v>153</v>
      </c>
      <c r="BM176" s="23" t="s">
        <v>281</v>
      </c>
    </row>
    <row r="177" s="1" customFormat="1">
      <c r="B177" s="46"/>
      <c r="C177" s="74"/>
      <c r="D177" s="228" t="s">
        <v>155</v>
      </c>
      <c r="E177" s="74"/>
      <c r="F177" s="229" t="s">
        <v>282</v>
      </c>
      <c r="G177" s="74"/>
      <c r="H177" s="74"/>
      <c r="I177" s="187"/>
      <c r="J177" s="74"/>
      <c r="K177" s="74"/>
      <c r="L177" s="72"/>
      <c r="M177" s="230"/>
      <c r="N177" s="47"/>
      <c r="O177" s="47"/>
      <c r="P177" s="47"/>
      <c r="Q177" s="47"/>
      <c r="R177" s="47"/>
      <c r="S177" s="47"/>
      <c r="T177" s="95"/>
      <c r="AT177" s="23" t="s">
        <v>155</v>
      </c>
      <c r="AU177" s="23" t="s">
        <v>93</v>
      </c>
    </row>
    <row r="178" s="12" customFormat="1">
      <c r="B178" s="241"/>
      <c r="C178" s="242"/>
      <c r="D178" s="228" t="s">
        <v>157</v>
      </c>
      <c r="E178" s="243" t="s">
        <v>34</v>
      </c>
      <c r="F178" s="244" t="s">
        <v>101</v>
      </c>
      <c r="G178" s="242"/>
      <c r="H178" s="245">
        <v>288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157</v>
      </c>
      <c r="AU178" s="251" t="s">
        <v>93</v>
      </c>
      <c r="AV178" s="12" t="s">
        <v>93</v>
      </c>
      <c r="AW178" s="12" t="s">
        <v>41</v>
      </c>
      <c r="AX178" s="12" t="s">
        <v>83</v>
      </c>
      <c r="AY178" s="251" t="s">
        <v>145</v>
      </c>
    </row>
    <row r="179" s="1" customFormat="1" ht="16.5" customHeight="1">
      <c r="B179" s="46"/>
      <c r="C179" s="264" t="s">
        <v>283</v>
      </c>
      <c r="D179" s="264" t="s">
        <v>251</v>
      </c>
      <c r="E179" s="265" t="s">
        <v>284</v>
      </c>
      <c r="F179" s="266" t="s">
        <v>285</v>
      </c>
      <c r="G179" s="267" t="s">
        <v>286</v>
      </c>
      <c r="H179" s="268">
        <v>4.3200000000000003</v>
      </c>
      <c r="I179" s="269"/>
      <c r="J179" s="270">
        <f>ROUND(I179*H179,2)</f>
        <v>0</v>
      </c>
      <c r="K179" s="266" t="s">
        <v>152</v>
      </c>
      <c r="L179" s="271"/>
      <c r="M179" s="272" t="s">
        <v>34</v>
      </c>
      <c r="N179" s="273" t="s">
        <v>49</v>
      </c>
      <c r="O179" s="47"/>
      <c r="P179" s="225">
        <f>O179*H179</f>
        <v>0</v>
      </c>
      <c r="Q179" s="225">
        <v>0.001</v>
      </c>
      <c r="R179" s="225">
        <f>Q179*H179</f>
        <v>0.0043200000000000001</v>
      </c>
      <c r="S179" s="225">
        <v>0</v>
      </c>
      <c r="T179" s="226">
        <f>S179*H179</f>
        <v>0</v>
      </c>
      <c r="AR179" s="23" t="s">
        <v>254</v>
      </c>
      <c r="AT179" s="23" t="s">
        <v>251</v>
      </c>
      <c r="AU179" s="23" t="s">
        <v>93</v>
      </c>
      <c r="AY179" s="23" t="s">
        <v>145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3" t="s">
        <v>83</v>
      </c>
      <c r="BK179" s="227">
        <f>ROUND(I179*H179,2)</f>
        <v>0</v>
      </c>
      <c r="BL179" s="23" t="s">
        <v>153</v>
      </c>
      <c r="BM179" s="23" t="s">
        <v>287</v>
      </c>
    </row>
    <row r="180" s="12" customFormat="1">
      <c r="B180" s="241"/>
      <c r="C180" s="242"/>
      <c r="D180" s="228" t="s">
        <v>157</v>
      </c>
      <c r="E180" s="242"/>
      <c r="F180" s="244" t="s">
        <v>288</v>
      </c>
      <c r="G180" s="242"/>
      <c r="H180" s="245">
        <v>4.3200000000000003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157</v>
      </c>
      <c r="AU180" s="251" t="s">
        <v>93</v>
      </c>
      <c r="AV180" s="12" t="s">
        <v>93</v>
      </c>
      <c r="AW180" s="12" t="s">
        <v>6</v>
      </c>
      <c r="AX180" s="12" t="s">
        <v>83</v>
      </c>
      <c r="AY180" s="251" t="s">
        <v>145</v>
      </c>
    </row>
    <row r="181" s="1" customFormat="1" ht="25.5" customHeight="1">
      <c r="B181" s="46"/>
      <c r="C181" s="216" t="s">
        <v>289</v>
      </c>
      <c r="D181" s="216" t="s">
        <v>148</v>
      </c>
      <c r="E181" s="217" t="s">
        <v>290</v>
      </c>
      <c r="F181" s="218" t="s">
        <v>291</v>
      </c>
      <c r="G181" s="219" t="s">
        <v>151</v>
      </c>
      <c r="H181" s="220">
        <v>701</v>
      </c>
      <c r="I181" s="221"/>
      <c r="J181" s="222">
        <f>ROUND(I181*H181,2)</f>
        <v>0</v>
      </c>
      <c r="K181" s="218" t="s">
        <v>152</v>
      </c>
      <c r="L181" s="72"/>
      <c r="M181" s="223" t="s">
        <v>34</v>
      </c>
      <c r="N181" s="224" t="s">
        <v>49</v>
      </c>
      <c r="O181" s="47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AR181" s="23" t="s">
        <v>153</v>
      </c>
      <c r="AT181" s="23" t="s">
        <v>148</v>
      </c>
      <c r="AU181" s="23" t="s">
        <v>93</v>
      </c>
      <c r="AY181" s="23" t="s">
        <v>145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3" t="s">
        <v>83</v>
      </c>
      <c r="BK181" s="227">
        <f>ROUND(I181*H181,2)</f>
        <v>0</v>
      </c>
      <c r="BL181" s="23" t="s">
        <v>153</v>
      </c>
      <c r="BM181" s="23" t="s">
        <v>292</v>
      </c>
    </row>
    <row r="182" s="1" customFormat="1">
      <c r="B182" s="46"/>
      <c r="C182" s="74"/>
      <c r="D182" s="228" t="s">
        <v>155</v>
      </c>
      <c r="E182" s="74"/>
      <c r="F182" s="229" t="s">
        <v>293</v>
      </c>
      <c r="G182" s="74"/>
      <c r="H182" s="74"/>
      <c r="I182" s="187"/>
      <c r="J182" s="74"/>
      <c r="K182" s="74"/>
      <c r="L182" s="72"/>
      <c r="M182" s="230"/>
      <c r="N182" s="47"/>
      <c r="O182" s="47"/>
      <c r="P182" s="47"/>
      <c r="Q182" s="47"/>
      <c r="R182" s="47"/>
      <c r="S182" s="47"/>
      <c r="T182" s="95"/>
      <c r="AT182" s="23" t="s">
        <v>155</v>
      </c>
      <c r="AU182" s="23" t="s">
        <v>93</v>
      </c>
    </row>
    <row r="183" s="11" customFormat="1">
      <c r="B183" s="231"/>
      <c r="C183" s="232"/>
      <c r="D183" s="228" t="s">
        <v>157</v>
      </c>
      <c r="E183" s="233" t="s">
        <v>34</v>
      </c>
      <c r="F183" s="234" t="s">
        <v>158</v>
      </c>
      <c r="G183" s="232"/>
      <c r="H183" s="233" t="s">
        <v>34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157</v>
      </c>
      <c r="AU183" s="240" t="s">
        <v>93</v>
      </c>
      <c r="AV183" s="11" t="s">
        <v>83</v>
      </c>
      <c r="AW183" s="11" t="s">
        <v>41</v>
      </c>
      <c r="AX183" s="11" t="s">
        <v>78</v>
      </c>
      <c r="AY183" s="240" t="s">
        <v>145</v>
      </c>
    </row>
    <row r="184" s="12" customFormat="1">
      <c r="B184" s="241"/>
      <c r="C184" s="242"/>
      <c r="D184" s="228" t="s">
        <v>157</v>
      </c>
      <c r="E184" s="243" t="s">
        <v>34</v>
      </c>
      <c r="F184" s="244" t="s">
        <v>294</v>
      </c>
      <c r="G184" s="242"/>
      <c r="H184" s="245">
        <v>701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157</v>
      </c>
      <c r="AU184" s="251" t="s">
        <v>93</v>
      </c>
      <c r="AV184" s="12" t="s">
        <v>93</v>
      </c>
      <c r="AW184" s="12" t="s">
        <v>41</v>
      </c>
      <c r="AX184" s="12" t="s">
        <v>78</v>
      </c>
      <c r="AY184" s="251" t="s">
        <v>145</v>
      </c>
    </row>
    <row r="185" s="13" customFormat="1">
      <c r="B185" s="252"/>
      <c r="C185" s="253"/>
      <c r="D185" s="228" t="s">
        <v>157</v>
      </c>
      <c r="E185" s="254" t="s">
        <v>34</v>
      </c>
      <c r="F185" s="255" t="s">
        <v>160</v>
      </c>
      <c r="G185" s="253"/>
      <c r="H185" s="256">
        <v>701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AT185" s="262" t="s">
        <v>157</v>
      </c>
      <c r="AU185" s="262" t="s">
        <v>93</v>
      </c>
      <c r="AV185" s="13" t="s">
        <v>153</v>
      </c>
      <c r="AW185" s="13" t="s">
        <v>41</v>
      </c>
      <c r="AX185" s="13" t="s">
        <v>83</v>
      </c>
      <c r="AY185" s="262" t="s">
        <v>145</v>
      </c>
    </row>
    <row r="186" s="1" customFormat="1" ht="16.5" customHeight="1">
      <c r="B186" s="46"/>
      <c r="C186" s="216" t="s">
        <v>295</v>
      </c>
      <c r="D186" s="216" t="s">
        <v>148</v>
      </c>
      <c r="E186" s="217" t="s">
        <v>296</v>
      </c>
      <c r="F186" s="218" t="s">
        <v>297</v>
      </c>
      <c r="G186" s="219" t="s">
        <v>151</v>
      </c>
      <c r="H186" s="220">
        <v>288</v>
      </c>
      <c r="I186" s="221"/>
      <c r="J186" s="222">
        <f>ROUND(I186*H186,2)</f>
        <v>0</v>
      </c>
      <c r="K186" s="218" t="s">
        <v>152</v>
      </c>
      <c r="L186" s="72"/>
      <c r="M186" s="223" t="s">
        <v>34</v>
      </c>
      <c r="N186" s="224" t="s">
        <v>49</v>
      </c>
      <c r="O186" s="47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AR186" s="23" t="s">
        <v>153</v>
      </c>
      <c r="AT186" s="23" t="s">
        <v>148</v>
      </c>
      <c r="AU186" s="23" t="s">
        <v>93</v>
      </c>
      <c r="AY186" s="23" t="s">
        <v>145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3" t="s">
        <v>83</v>
      </c>
      <c r="BK186" s="227">
        <f>ROUND(I186*H186,2)</f>
        <v>0</v>
      </c>
      <c r="BL186" s="23" t="s">
        <v>153</v>
      </c>
      <c r="BM186" s="23" t="s">
        <v>298</v>
      </c>
    </row>
    <row r="187" s="1" customFormat="1">
      <c r="B187" s="46"/>
      <c r="C187" s="74"/>
      <c r="D187" s="228" t="s">
        <v>155</v>
      </c>
      <c r="E187" s="74"/>
      <c r="F187" s="229" t="s">
        <v>299</v>
      </c>
      <c r="G187" s="74"/>
      <c r="H187" s="74"/>
      <c r="I187" s="187"/>
      <c r="J187" s="74"/>
      <c r="K187" s="74"/>
      <c r="L187" s="72"/>
      <c r="M187" s="230"/>
      <c r="N187" s="47"/>
      <c r="O187" s="47"/>
      <c r="P187" s="47"/>
      <c r="Q187" s="47"/>
      <c r="R187" s="47"/>
      <c r="S187" s="47"/>
      <c r="T187" s="95"/>
      <c r="AT187" s="23" t="s">
        <v>155</v>
      </c>
      <c r="AU187" s="23" t="s">
        <v>93</v>
      </c>
    </row>
    <row r="188" s="12" customFormat="1">
      <c r="B188" s="241"/>
      <c r="C188" s="242"/>
      <c r="D188" s="228" t="s">
        <v>157</v>
      </c>
      <c r="E188" s="243" t="s">
        <v>34</v>
      </c>
      <c r="F188" s="244" t="s">
        <v>101</v>
      </c>
      <c r="G188" s="242"/>
      <c r="H188" s="245">
        <v>288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157</v>
      </c>
      <c r="AU188" s="251" t="s">
        <v>93</v>
      </c>
      <c r="AV188" s="12" t="s">
        <v>93</v>
      </c>
      <c r="AW188" s="12" t="s">
        <v>41</v>
      </c>
      <c r="AX188" s="12" t="s">
        <v>83</v>
      </c>
      <c r="AY188" s="251" t="s">
        <v>145</v>
      </c>
    </row>
    <row r="189" s="1" customFormat="1" ht="16.5" customHeight="1">
      <c r="B189" s="46"/>
      <c r="C189" s="216" t="s">
        <v>300</v>
      </c>
      <c r="D189" s="216" t="s">
        <v>148</v>
      </c>
      <c r="E189" s="217" t="s">
        <v>301</v>
      </c>
      <c r="F189" s="218" t="s">
        <v>302</v>
      </c>
      <c r="G189" s="219" t="s">
        <v>151</v>
      </c>
      <c r="H189" s="220">
        <v>288</v>
      </c>
      <c r="I189" s="221"/>
      <c r="J189" s="222">
        <f>ROUND(I189*H189,2)</f>
        <v>0</v>
      </c>
      <c r="K189" s="218" t="s">
        <v>152</v>
      </c>
      <c r="L189" s="72"/>
      <c r="M189" s="223" t="s">
        <v>34</v>
      </c>
      <c r="N189" s="224" t="s">
        <v>49</v>
      </c>
      <c r="O189" s="47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AR189" s="23" t="s">
        <v>153</v>
      </c>
      <c r="AT189" s="23" t="s">
        <v>148</v>
      </c>
      <c r="AU189" s="23" t="s">
        <v>93</v>
      </c>
      <c r="AY189" s="23" t="s">
        <v>145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3" t="s">
        <v>83</v>
      </c>
      <c r="BK189" s="227">
        <f>ROUND(I189*H189,2)</f>
        <v>0</v>
      </c>
      <c r="BL189" s="23" t="s">
        <v>153</v>
      </c>
      <c r="BM189" s="23" t="s">
        <v>303</v>
      </c>
    </row>
    <row r="190" s="1" customFormat="1">
      <c r="B190" s="46"/>
      <c r="C190" s="74"/>
      <c r="D190" s="228" t="s">
        <v>155</v>
      </c>
      <c r="E190" s="74"/>
      <c r="F190" s="229" t="s">
        <v>299</v>
      </c>
      <c r="G190" s="74"/>
      <c r="H190" s="74"/>
      <c r="I190" s="187"/>
      <c r="J190" s="74"/>
      <c r="K190" s="74"/>
      <c r="L190" s="72"/>
      <c r="M190" s="230"/>
      <c r="N190" s="47"/>
      <c r="O190" s="47"/>
      <c r="P190" s="47"/>
      <c r="Q190" s="47"/>
      <c r="R190" s="47"/>
      <c r="S190" s="47"/>
      <c r="T190" s="95"/>
      <c r="AT190" s="23" t="s">
        <v>155</v>
      </c>
      <c r="AU190" s="23" t="s">
        <v>93</v>
      </c>
    </row>
    <row r="191" s="12" customFormat="1">
      <c r="B191" s="241"/>
      <c r="C191" s="242"/>
      <c r="D191" s="228" t="s">
        <v>157</v>
      </c>
      <c r="E191" s="243" t="s">
        <v>34</v>
      </c>
      <c r="F191" s="244" t="s">
        <v>101</v>
      </c>
      <c r="G191" s="242"/>
      <c r="H191" s="245">
        <v>288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157</v>
      </c>
      <c r="AU191" s="251" t="s">
        <v>93</v>
      </c>
      <c r="AV191" s="12" t="s">
        <v>93</v>
      </c>
      <c r="AW191" s="12" t="s">
        <v>41</v>
      </c>
      <c r="AX191" s="12" t="s">
        <v>83</v>
      </c>
      <c r="AY191" s="251" t="s">
        <v>145</v>
      </c>
    </row>
    <row r="192" s="10" customFormat="1" ht="29.88" customHeight="1">
      <c r="B192" s="200"/>
      <c r="C192" s="201"/>
      <c r="D192" s="202" t="s">
        <v>77</v>
      </c>
      <c r="E192" s="214" t="s">
        <v>147</v>
      </c>
      <c r="F192" s="214" t="s">
        <v>304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SUM(P193:P196)</f>
        <v>0</v>
      </c>
      <c r="Q192" s="208"/>
      <c r="R192" s="209">
        <f>SUM(R193:R196)</f>
        <v>0</v>
      </c>
      <c r="S192" s="208"/>
      <c r="T192" s="210">
        <f>SUM(T193:T196)</f>
        <v>4.4000000000000004</v>
      </c>
      <c r="AR192" s="211" t="s">
        <v>83</v>
      </c>
      <c r="AT192" s="212" t="s">
        <v>77</v>
      </c>
      <c r="AU192" s="212" t="s">
        <v>83</v>
      </c>
      <c r="AY192" s="211" t="s">
        <v>145</v>
      </c>
      <c r="BK192" s="213">
        <f>SUM(BK193:BK196)</f>
        <v>0</v>
      </c>
    </row>
    <row r="193" s="1" customFormat="1" ht="25.5" customHeight="1">
      <c r="B193" s="46"/>
      <c r="C193" s="216" t="s">
        <v>305</v>
      </c>
      <c r="D193" s="216" t="s">
        <v>148</v>
      </c>
      <c r="E193" s="217" t="s">
        <v>306</v>
      </c>
      <c r="F193" s="218" t="s">
        <v>307</v>
      </c>
      <c r="G193" s="219" t="s">
        <v>194</v>
      </c>
      <c r="H193" s="220">
        <v>2</v>
      </c>
      <c r="I193" s="221"/>
      <c r="J193" s="222">
        <f>ROUND(I193*H193,2)</f>
        <v>0</v>
      </c>
      <c r="K193" s="218" t="s">
        <v>152</v>
      </c>
      <c r="L193" s="72"/>
      <c r="M193" s="223" t="s">
        <v>34</v>
      </c>
      <c r="N193" s="224" t="s">
        <v>49</v>
      </c>
      <c r="O193" s="47"/>
      <c r="P193" s="225">
        <f>O193*H193</f>
        <v>0</v>
      </c>
      <c r="Q193" s="225">
        <v>0</v>
      </c>
      <c r="R193" s="225">
        <f>Q193*H193</f>
        <v>0</v>
      </c>
      <c r="S193" s="225">
        <v>2.2000000000000002</v>
      </c>
      <c r="T193" s="226">
        <f>S193*H193</f>
        <v>4.4000000000000004</v>
      </c>
      <c r="AR193" s="23" t="s">
        <v>153</v>
      </c>
      <c r="AT193" s="23" t="s">
        <v>148</v>
      </c>
      <c r="AU193" s="23" t="s">
        <v>93</v>
      </c>
      <c r="AY193" s="23" t="s">
        <v>145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3" t="s">
        <v>83</v>
      </c>
      <c r="BK193" s="227">
        <f>ROUND(I193*H193,2)</f>
        <v>0</v>
      </c>
      <c r="BL193" s="23" t="s">
        <v>153</v>
      </c>
      <c r="BM193" s="23" t="s">
        <v>308</v>
      </c>
    </row>
    <row r="194" s="11" customFormat="1">
      <c r="B194" s="231"/>
      <c r="C194" s="232"/>
      <c r="D194" s="228" t="s">
        <v>157</v>
      </c>
      <c r="E194" s="233" t="s">
        <v>34</v>
      </c>
      <c r="F194" s="234" t="s">
        <v>158</v>
      </c>
      <c r="G194" s="232"/>
      <c r="H194" s="233" t="s">
        <v>34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157</v>
      </c>
      <c r="AU194" s="240" t="s">
        <v>93</v>
      </c>
      <c r="AV194" s="11" t="s">
        <v>83</v>
      </c>
      <c r="AW194" s="11" t="s">
        <v>41</v>
      </c>
      <c r="AX194" s="11" t="s">
        <v>78</v>
      </c>
      <c r="AY194" s="240" t="s">
        <v>145</v>
      </c>
    </row>
    <row r="195" s="12" customFormat="1">
      <c r="B195" s="241"/>
      <c r="C195" s="242"/>
      <c r="D195" s="228" t="s">
        <v>157</v>
      </c>
      <c r="E195" s="243" t="s">
        <v>34</v>
      </c>
      <c r="F195" s="244" t="s">
        <v>309</v>
      </c>
      <c r="G195" s="242"/>
      <c r="H195" s="245">
        <v>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AT195" s="251" t="s">
        <v>157</v>
      </c>
      <c r="AU195" s="251" t="s">
        <v>93</v>
      </c>
      <c r="AV195" s="12" t="s">
        <v>93</v>
      </c>
      <c r="AW195" s="12" t="s">
        <v>41</v>
      </c>
      <c r="AX195" s="12" t="s">
        <v>78</v>
      </c>
      <c r="AY195" s="251" t="s">
        <v>145</v>
      </c>
    </row>
    <row r="196" s="13" customFormat="1">
      <c r="B196" s="252"/>
      <c r="C196" s="253"/>
      <c r="D196" s="228" t="s">
        <v>157</v>
      </c>
      <c r="E196" s="254" t="s">
        <v>34</v>
      </c>
      <c r="F196" s="255" t="s">
        <v>160</v>
      </c>
      <c r="G196" s="253"/>
      <c r="H196" s="256">
        <v>2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AT196" s="262" t="s">
        <v>157</v>
      </c>
      <c r="AU196" s="262" t="s">
        <v>93</v>
      </c>
      <c r="AV196" s="13" t="s">
        <v>153</v>
      </c>
      <c r="AW196" s="13" t="s">
        <v>41</v>
      </c>
      <c r="AX196" s="13" t="s">
        <v>83</v>
      </c>
      <c r="AY196" s="262" t="s">
        <v>145</v>
      </c>
    </row>
    <row r="197" s="10" customFormat="1" ht="29.88" customHeight="1">
      <c r="B197" s="200"/>
      <c r="C197" s="201"/>
      <c r="D197" s="202" t="s">
        <v>77</v>
      </c>
      <c r="E197" s="214" t="s">
        <v>175</v>
      </c>
      <c r="F197" s="214" t="s">
        <v>310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SUM(P198:P223)</f>
        <v>0</v>
      </c>
      <c r="Q197" s="208"/>
      <c r="R197" s="209">
        <f>SUM(R198:R223)</f>
        <v>118.17590200000001</v>
      </c>
      <c r="S197" s="208"/>
      <c r="T197" s="210">
        <f>SUM(T198:T223)</f>
        <v>0</v>
      </c>
      <c r="AR197" s="211" t="s">
        <v>83</v>
      </c>
      <c r="AT197" s="212" t="s">
        <v>77</v>
      </c>
      <c r="AU197" s="212" t="s">
        <v>83</v>
      </c>
      <c r="AY197" s="211" t="s">
        <v>145</v>
      </c>
      <c r="BK197" s="213">
        <f>SUM(BK198:BK223)</f>
        <v>0</v>
      </c>
    </row>
    <row r="198" s="1" customFormat="1" ht="25.5" customHeight="1">
      <c r="B198" s="46"/>
      <c r="C198" s="216" t="s">
        <v>311</v>
      </c>
      <c r="D198" s="216" t="s">
        <v>148</v>
      </c>
      <c r="E198" s="217" t="s">
        <v>312</v>
      </c>
      <c r="F198" s="218" t="s">
        <v>313</v>
      </c>
      <c r="G198" s="219" t="s">
        <v>151</v>
      </c>
      <c r="H198" s="220">
        <v>602</v>
      </c>
      <c r="I198" s="221"/>
      <c r="J198" s="222">
        <f>ROUND(I198*H198,2)</f>
        <v>0</v>
      </c>
      <c r="K198" s="218" t="s">
        <v>152</v>
      </c>
      <c r="L198" s="72"/>
      <c r="M198" s="223" t="s">
        <v>34</v>
      </c>
      <c r="N198" s="224" t="s">
        <v>49</v>
      </c>
      <c r="O198" s="47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AR198" s="23" t="s">
        <v>153</v>
      </c>
      <c r="AT198" s="23" t="s">
        <v>148</v>
      </c>
      <c r="AU198" s="23" t="s">
        <v>93</v>
      </c>
      <c r="AY198" s="23" t="s">
        <v>145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3" t="s">
        <v>83</v>
      </c>
      <c r="BK198" s="227">
        <f>ROUND(I198*H198,2)</f>
        <v>0</v>
      </c>
      <c r="BL198" s="23" t="s">
        <v>153</v>
      </c>
      <c r="BM198" s="23" t="s">
        <v>314</v>
      </c>
    </row>
    <row r="199" s="11" customFormat="1">
      <c r="B199" s="231"/>
      <c r="C199" s="232"/>
      <c r="D199" s="228" t="s">
        <v>157</v>
      </c>
      <c r="E199" s="233" t="s">
        <v>34</v>
      </c>
      <c r="F199" s="234" t="s">
        <v>158</v>
      </c>
      <c r="G199" s="232"/>
      <c r="H199" s="233" t="s">
        <v>34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157</v>
      </c>
      <c r="AU199" s="240" t="s">
        <v>93</v>
      </c>
      <c r="AV199" s="11" t="s">
        <v>83</v>
      </c>
      <c r="AW199" s="11" t="s">
        <v>41</v>
      </c>
      <c r="AX199" s="11" t="s">
        <v>78</v>
      </c>
      <c r="AY199" s="240" t="s">
        <v>145</v>
      </c>
    </row>
    <row r="200" s="12" customFormat="1">
      <c r="B200" s="241"/>
      <c r="C200" s="242"/>
      <c r="D200" s="228" t="s">
        <v>157</v>
      </c>
      <c r="E200" s="243" t="s">
        <v>34</v>
      </c>
      <c r="F200" s="244" t="s">
        <v>315</v>
      </c>
      <c r="G200" s="242"/>
      <c r="H200" s="245">
        <v>602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157</v>
      </c>
      <c r="AU200" s="251" t="s">
        <v>93</v>
      </c>
      <c r="AV200" s="12" t="s">
        <v>93</v>
      </c>
      <c r="AW200" s="12" t="s">
        <v>41</v>
      </c>
      <c r="AX200" s="12" t="s">
        <v>78</v>
      </c>
      <c r="AY200" s="251" t="s">
        <v>145</v>
      </c>
    </row>
    <row r="201" s="13" customFormat="1">
      <c r="B201" s="252"/>
      <c r="C201" s="253"/>
      <c r="D201" s="228" t="s">
        <v>157</v>
      </c>
      <c r="E201" s="254" t="s">
        <v>34</v>
      </c>
      <c r="F201" s="255" t="s">
        <v>160</v>
      </c>
      <c r="G201" s="253"/>
      <c r="H201" s="256">
        <v>602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AT201" s="262" t="s">
        <v>157</v>
      </c>
      <c r="AU201" s="262" t="s">
        <v>93</v>
      </c>
      <c r="AV201" s="13" t="s">
        <v>153</v>
      </c>
      <c r="AW201" s="13" t="s">
        <v>41</v>
      </c>
      <c r="AX201" s="13" t="s">
        <v>83</v>
      </c>
      <c r="AY201" s="262" t="s">
        <v>145</v>
      </c>
    </row>
    <row r="202" s="1" customFormat="1" ht="25.5" customHeight="1">
      <c r="B202" s="46"/>
      <c r="C202" s="216" t="s">
        <v>316</v>
      </c>
      <c r="D202" s="216" t="s">
        <v>148</v>
      </c>
      <c r="E202" s="217" t="s">
        <v>317</v>
      </c>
      <c r="F202" s="218" t="s">
        <v>318</v>
      </c>
      <c r="G202" s="219" t="s">
        <v>151</v>
      </c>
      <c r="H202" s="220">
        <v>70.5</v>
      </c>
      <c r="I202" s="221"/>
      <c r="J202" s="222">
        <f>ROUND(I202*H202,2)</f>
        <v>0</v>
      </c>
      <c r="K202" s="218" t="s">
        <v>152</v>
      </c>
      <c r="L202" s="72"/>
      <c r="M202" s="223" t="s">
        <v>34</v>
      </c>
      <c r="N202" s="224" t="s">
        <v>49</v>
      </c>
      <c r="O202" s="47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23" t="s">
        <v>153</v>
      </c>
      <c r="AT202" s="23" t="s">
        <v>148</v>
      </c>
      <c r="AU202" s="23" t="s">
        <v>93</v>
      </c>
      <c r="AY202" s="23" t="s">
        <v>145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3" t="s">
        <v>83</v>
      </c>
      <c r="BK202" s="227">
        <f>ROUND(I202*H202,2)</f>
        <v>0</v>
      </c>
      <c r="BL202" s="23" t="s">
        <v>153</v>
      </c>
      <c r="BM202" s="23" t="s">
        <v>319</v>
      </c>
    </row>
    <row r="203" s="11" customFormat="1">
      <c r="B203" s="231"/>
      <c r="C203" s="232"/>
      <c r="D203" s="228" t="s">
        <v>157</v>
      </c>
      <c r="E203" s="233" t="s">
        <v>34</v>
      </c>
      <c r="F203" s="234" t="s">
        <v>158</v>
      </c>
      <c r="G203" s="232"/>
      <c r="H203" s="233" t="s">
        <v>34</v>
      </c>
      <c r="I203" s="235"/>
      <c r="J203" s="232"/>
      <c r="K203" s="232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157</v>
      </c>
      <c r="AU203" s="240" t="s">
        <v>93</v>
      </c>
      <c r="AV203" s="11" t="s">
        <v>83</v>
      </c>
      <c r="AW203" s="11" t="s">
        <v>41</v>
      </c>
      <c r="AX203" s="11" t="s">
        <v>78</v>
      </c>
      <c r="AY203" s="240" t="s">
        <v>145</v>
      </c>
    </row>
    <row r="204" s="12" customFormat="1">
      <c r="B204" s="241"/>
      <c r="C204" s="242"/>
      <c r="D204" s="228" t="s">
        <v>157</v>
      </c>
      <c r="E204" s="243" t="s">
        <v>34</v>
      </c>
      <c r="F204" s="244" t="s">
        <v>320</v>
      </c>
      <c r="G204" s="242"/>
      <c r="H204" s="245">
        <v>70.5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157</v>
      </c>
      <c r="AU204" s="251" t="s">
        <v>93</v>
      </c>
      <c r="AV204" s="12" t="s">
        <v>93</v>
      </c>
      <c r="AW204" s="12" t="s">
        <v>41</v>
      </c>
      <c r="AX204" s="12" t="s">
        <v>78</v>
      </c>
      <c r="AY204" s="251" t="s">
        <v>145</v>
      </c>
    </row>
    <row r="205" s="13" customFormat="1">
      <c r="B205" s="252"/>
      <c r="C205" s="253"/>
      <c r="D205" s="228" t="s">
        <v>157</v>
      </c>
      <c r="E205" s="254" t="s">
        <v>34</v>
      </c>
      <c r="F205" s="255" t="s">
        <v>160</v>
      </c>
      <c r="G205" s="253"/>
      <c r="H205" s="256">
        <v>70.5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157</v>
      </c>
      <c r="AU205" s="262" t="s">
        <v>93</v>
      </c>
      <c r="AV205" s="13" t="s">
        <v>153</v>
      </c>
      <c r="AW205" s="13" t="s">
        <v>41</v>
      </c>
      <c r="AX205" s="13" t="s">
        <v>83</v>
      </c>
      <c r="AY205" s="262" t="s">
        <v>145</v>
      </c>
    </row>
    <row r="206" s="1" customFormat="1" ht="38.25" customHeight="1">
      <c r="B206" s="46"/>
      <c r="C206" s="216" t="s">
        <v>321</v>
      </c>
      <c r="D206" s="216" t="s">
        <v>148</v>
      </c>
      <c r="E206" s="217" t="s">
        <v>322</v>
      </c>
      <c r="F206" s="218" t="s">
        <v>323</v>
      </c>
      <c r="G206" s="219" t="s">
        <v>151</v>
      </c>
      <c r="H206" s="220">
        <v>70.5</v>
      </c>
      <c r="I206" s="221"/>
      <c r="J206" s="222">
        <f>ROUND(I206*H206,2)</f>
        <v>0</v>
      </c>
      <c r="K206" s="218" t="s">
        <v>152</v>
      </c>
      <c r="L206" s="72"/>
      <c r="M206" s="223" t="s">
        <v>34</v>
      </c>
      <c r="N206" s="224" t="s">
        <v>49</v>
      </c>
      <c r="O206" s="47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AR206" s="23" t="s">
        <v>153</v>
      </c>
      <c r="AT206" s="23" t="s">
        <v>148</v>
      </c>
      <c r="AU206" s="23" t="s">
        <v>93</v>
      </c>
      <c r="AY206" s="23" t="s">
        <v>145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3" t="s">
        <v>83</v>
      </c>
      <c r="BK206" s="227">
        <f>ROUND(I206*H206,2)</f>
        <v>0</v>
      </c>
      <c r="BL206" s="23" t="s">
        <v>153</v>
      </c>
      <c r="BM206" s="23" t="s">
        <v>324</v>
      </c>
    </row>
    <row r="207" s="11" customFormat="1">
      <c r="B207" s="231"/>
      <c r="C207" s="232"/>
      <c r="D207" s="228" t="s">
        <v>157</v>
      </c>
      <c r="E207" s="233" t="s">
        <v>34</v>
      </c>
      <c r="F207" s="234" t="s">
        <v>158</v>
      </c>
      <c r="G207" s="232"/>
      <c r="H207" s="233" t="s">
        <v>34</v>
      </c>
      <c r="I207" s="235"/>
      <c r="J207" s="232"/>
      <c r="K207" s="232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157</v>
      </c>
      <c r="AU207" s="240" t="s">
        <v>93</v>
      </c>
      <c r="AV207" s="11" t="s">
        <v>83</v>
      </c>
      <c r="AW207" s="11" t="s">
        <v>41</v>
      </c>
      <c r="AX207" s="11" t="s">
        <v>78</v>
      </c>
      <c r="AY207" s="240" t="s">
        <v>145</v>
      </c>
    </row>
    <row r="208" s="12" customFormat="1">
      <c r="B208" s="241"/>
      <c r="C208" s="242"/>
      <c r="D208" s="228" t="s">
        <v>157</v>
      </c>
      <c r="E208" s="243" t="s">
        <v>34</v>
      </c>
      <c r="F208" s="244" t="s">
        <v>320</v>
      </c>
      <c r="G208" s="242"/>
      <c r="H208" s="245">
        <v>70.5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157</v>
      </c>
      <c r="AU208" s="251" t="s">
        <v>93</v>
      </c>
      <c r="AV208" s="12" t="s">
        <v>93</v>
      </c>
      <c r="AW208" s="12" t="s">
        <v>41</v>
      </c>
      <c r="AX208" s="12" t="s">
        <v>78</v>
      </c>
      <c r="AY208" s="251" t="s">
        <v>145</v>
      </c>
    </row>
    <row r="209" s="13" customFormat="1">
      <c r="B209" s="252"/>
      <c r="C209" s="253"/>
      <c r="D209" s="228" t="s">
        <v>157</v>
      </c>
      <c r="E209" s="254" t="s">
        <v>34</v>
      </c>
      <c r="F209" s="255" t="s">
        <v>160</v>
      </c>
      <c r="G209" s="253"/>
      <c r="H209" s="256">
        <v>70.5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AT209" s="262" t="s">
        <v>157</v>
      </c>
      <c r="AU209" s="262" t="s">
        <v>93</v>
      </c>
      <c r="AV209" s="13" t="s">
        <v>153</v>
      </c>
      <c r="AW209" s="13" t="s">
        <v>41</v>
      </c>
      <c r="AX209" s="13" t="s">
        <v>83</v>
      </c>
      <c r="AY209" s="262" t="s">
        <v>145</v>
      </c>
    </row>
    <row r="210" s="1" customFormat="1" ht="16.5" customHeight="1">
      <c r="B210" s="46"/>
      <c r="C210" s="216" t="s">
        <v>325</v>
      </c>
      <c r="D210" s="216" t="s">
        <v>148</v>
      </c>
      <c r="E210" s="217" t="s">
        <v>326</v>
      </c>
      <c r="F210" s="218" t="s">
        <v>327</v>
      </c>
      <c r="G210" s="219" t="s">
        <v>151</v>
      </c>
      <c r="H210" s="220">
        <v>14.805</v>
      </c>
      <c r="I210" s="221"/>
      <c r="J210" s="222">
        <f>ROUND(I210*H210,2)</f>
        <v>0</v>
      </c>
      <c r="K210" s="218" t="s">
        <v>152</v>
      </c>
      <c r="L210" s="72"/>
      <c r="M210" s="223" t="s">
        <v>34</v>
      </c>
      <c r="N210" s="224" t="s">
        <v>49</v>
      </c>
      <c r="O210" s="4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AR210" s="23" t="s">
        <v>153</v>
      </c>
      <c r="AT210" s="23" t="s">
        <v>148</v>
      </c>
      <c r="AU210" s="23" t="s">
        <v>93</v>
      </c>
      <c r="AY210" s="23" t="s">
        <v>145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3" t="s">
        <v>83</v>
      </c>
      <c r="BK210" s="227">
        <f>ROUND(I210*H210,2)</f>
        <v>0</v>
      </c>
      <c r="BL210" s="23" t="s">
        <v>153</v>
      </c>
      <c r="BM210" s="23" t="s">
        <v>328</v>
      </c>
    </row>
    <row r="211" s="1" customFormat="1">
      <c r="B211" s="46"/>
      <c r="C211" s="74"/>
      <c r="D211" s="228" t="s">
        <v>155</v>
      </c>
      <c r="E211" s="74"/>
      <c r="F211" s="229" t="s">
        <v>329</v>
      </c>
      <c r="G211" s="74"/>
      <c r="H211" s="74"/>
      <c r="I211" s="187"/>
      <c r="J211" s="74"/>
      <c r="K211" s="74"/>
      <c r="L211" s="72"/>
      <c r="M211" s="230"/>
      <c r="N211" s="47"/>
      <c r="O211" s="47"/>
      <c r="P211" s="47"/>
      <c r="Q211" s="47"/>
      <c r="R211" s="47"/>
      <c r="S211" s="47"/>
      <c r="T211" s="95"/>
      <c r="AT211" s="23" t="s">
        <v>155</v>
      </c>
      <c r="AU211" s="23" t="s">
        <v>93</v>
      </c>
    </row>
    <row r="212" s="11" customFormat="1">
      <c r="B212" s="231"/>
      <c r="C212" s="232"/>
      <c r="D212" s="228" t="s">
        <v>157</v>
      </c>
      <c r="E212" s="233" t="s">
        <v>34</v>
      </c>
      <c r="F212" s="234" t="s">
        <v>330</v>
      </c>
      <c r="G212" s="232"/>
      <c r="H212" s="233" t="s">
        <v>34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157</v>
      </c>
      <c r="AU212" s="240" t="s">
        <v>93</v>
      </c>
      <c r="AV212" s="11" t="s">
        <v>83</v>
      </c>
      <c r="AW212" s="11" t="s">
        <v>41</v>
      </c>
      <c r="AX212" s="11" t="s">
        <v>78</v>
      </c>
      <c r="AY212" s="240" t="s">
        <v>145</v>
      </c>
    </row>
    <row r="213" s="12" customFormat="1">
      <c r="B213" s="241"/>
      <c r="C213" s="242"/>
      <c r="D213" s="228" t="s">
        <v>157</v>
      </c>
      <c r="E213" s="243" t="s">
        <v>34</v>
      </c>
      <c r="F213" s="244" t="s">
        <v>331</v>
      </c>
      <c r="G213" s="242"/>
      <c r="H213" s="245">
        <v>14.805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AT213" s="251" t="s">
        <v>157</v>
      </c>
      <c r="AU213" s="251" t="s">
        <v>93</v>
      </c>
      <c r="AV213" s="12" t="s">
        <v>93</v>
      </c>
      <c r="AW213" s="12" t="s">
        <v>41</v>
      </c>
      <c r="AX213" s="12" t="s">
        <v>78</v>
      </c>
      <c r="AY213" s="251" t="s">
        <v>145</v>
      </c>
    </row>
    <row r="214" s="13" customFormat="1">
      <c r="B214" s="252"/>
      <c r="C214" s="253"/>
      <c r="D214" s="228" t="s">
        <v>157</v>
      </c>
      <c r="E214" s="254" t="s">
        <v>34</v>
      </c>
      <c r="F214" s="255" t="s">
        <v>160</v>
      </c>
      <c r="G214" s="253"/>
      <c r="H214" s="256">
        <v>14.805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157</v>
      </c>
      <c r="AU214" s="262" t="s">
        <v>93</v>
      </c>
      <c r="AV214" s="13" t="s">
        <v>153</v>
      </c>
      <c r="AW214" s="13" t="s">
        <v>41</v>
      </c>
      <c r="AX214" s="13" t="s">
        <v>83</v>
      </c>
      <c r="AY214" s="262" t="s">
        <v>145</v>
      </c>
    </row>
    <row r="215" s="1" customFormat="1" ht="51" customHeight="1">
      <c r="B215" s="46"/>
      <c r="C215" s="216" t="s">
        <v>332</v>
      </c>
      <c r="D215" s="216" t="s">
        <v>148</v>
      </c>
      <c r="E215" s="217" t="s">
        <v>333</v>
      </c>
      <c r="F215" s="218" t="s">
        <v>334</v>
      </c>
      <c r="G215" s="219" t="s">
        <v>151</v>
      </c>
      <c r="H215" s="220">
        <v>602</v>
      </c>
      <c r="I215" s="221"/>
      <c r="J215" s="222">
        <f>ROUND(I215*H215,2)</f>
        <v>0</v>
      </c>
      <c r="K215" s="218" t="s">
        <v>152</v>
      </c>
      <c r="L215" s="72"/>
      <c r="M215" s="223" t="s">
        <v>34</v>
      </c>
      <c r="N215" s="224" t="s">
        <v>49</v>
      </c>
      <c r="O215" s="47"/>
      <c r="P215" s="225">
        <f>O215*H215</f>
        <v>0</v>
      </c>
      <c r="Q215" s="225">
        <v>0.084250000000000005</v>
      </c>
      <c r="R215" s="225">
        <f>Q215*H215</f>
        <v>50.718500000000006</v>
      </c>
      <c r="S215" s="225">
        <v>0</v>
      </c>
      <c r="T215" s="226">
        <f>S215*H215</f>
        <v>0</v>
      </c>
      <c r="AR215" s="23" t="s">
        <v>153</v>
      </c>
      <c r="AT215" s="23" t="s">
        <v>148</v>
      </c>
      <c r="AU215" s="23" t="s">
        <v>93</v>
      </c>
      <c r="AY215" s="23" t="s">
        <v>145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3" t="s">
        <v>83</v>
      </c>
      <c r="BK215" s="227">
        <f>ROUND(I215*H215,2)</f>
        <v>0</v>
      </c>
      <c r="BL215" s="23" t="s">
        <v>153</v>
      </c>
      <c r="BM215" s="23" t="s">
        <v>335</v>
      </c>
    </row>
    <row r="216" s="1" customFormat="1">
      <c r="B216" s="46"/>
      <c r="C216" s="74"/>
      <c r="D216" s="228" t="s">
        <v>155</v>
      </c>
      <c r="E216" s="74"/>
      <c r="F216" s="229" t="s">
        <v>336</v>
      </c>
      <c r="G216" s="74"/>
      <c r="H216" s="74"/>
      <c r="I216" s="187"/>
      <c r="J216" s="74"/>
      <c r="K216" s="74"/>
      <c r="L216" s="72"/>
      <c r="M216" s="230"/>
      <c r="N216" s="47"/>
      <c r="O216" s="47"/>
      <c r="P216" s="47"/>
      <c r="Q216" s="47"/>
      <c r="R216" s="47"/>
      <c r="S216" s="47"/>
      <c r="T216" s="95"/>
      <c r="AT216" s="23" t="s">
        <v>155</v>
      </c>
      <c r="AU216" s="23" t="s">
        <v>93</v>
      </c>
    </row>
    <row r="217" s="11" customFormat="1">
      <c r="B217" s="231"/>
      <c r="C217" s="232"/>
      <c r="D217" s="228" t="s">
        <v>157</v>
      </c>
      <c r="E217" s="233" t="s">
        <v>34</v>
      </c>
      <c r="F217" s="234" t="s">
        <v>158</v>
      </c>
      <c r="G217" s="232"/>
      <c r="H217" s="233" t="s">
        <v>34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157</v>
      </c>
      <c r="AU217" s="240" t="s">
        <v>93</v>
      </c>
      <c r="AV217" s="11" t="s">
        <v>83</v>
      </c>
      <c r="AW217" s="11" t="s">
        <v>41</v>
      </c>
      <c r="AX217" s="11" t="s">
        <v>78</v>
      </c>
      <c r="AY217" s="240" t="s">
        <v>145</v>
      </c>
    </row>
    <row r="218" s="12" customFormat="1">
      <c r="B218" s="241"/>
      <c r="C218" s="242"/>
      <c r="D218" s="228" t="s">
        <v>157</v>
      </c>
      <c r="E218" s="243" t="s">
        <v>34</v>
      </c>
      <c r="F218" s="244" t="s">
        <v>337</v>
      </c>
      <c r="G218" s="242"/>
      <c r="H218" s="245">
        <v>602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157</v>
      </c>
      <c r="AU218" s="251" t="s">
        <v>93</v>
      </c>
      <c r="AV218" s="12" t="s">
        <v>93</v>
      </c>
      <c r="AW218" s="12" t="s">
        <v>41</v>
      </c>
      <c r="AX218" s="12" t="s">
        <v>78</v>
      </c>
      <c r="AY218" s="251" t="s">
        <v>145</v>
      </c>
    </row>
    <row r="219" s="13" customFormat="1">
      <c r="B219" s="252"/>
      <c r="C219" s="253"/>
      <c r="D219" s="228" t="s">
        <v>157</v>
      </c>
      <c r="E219" s="254" t="s">
        <v>34</v>
      </c>
      <c r="F219" s="255" t="s">
        <v>160</v>
      </c>
      <c r="G219" s="253"/>
      <c r="H219" s="256">
        <v>602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AT219" s="262" t="s">
        <v>157</v>
      </c>
      <c r="AU219" s="262" t="s">
        <v>93</v>
      </c>
      <c r="AV219" s="13" t="s">
        <v>153</v>
      </c>
      <c r="AW219" s="13" t="s">
        <v>41</v>
      </c>
      <c r="AX219" s="13" t="s">
        <v>83</v>
      </c>
      <c r="AY219" s="262" t="s">
        <v>145</v>
      </c>
    </row>
    <row r="220" s="1" customFormat="1" ht="16.5" customHeight="1">
      <c r="B220" s="46"/>
      <c r="C220" s="264" t="s">
        <v>338</v>
      </c>
      <c r="D220" s="264" t="s">
        <v>251</v>
      </c>
      <c r="E220" s="265" t="s">
        <v>339</v>
      </c>
      <c r="F220" s="266" t="s">
        <v>340</v>
      </c>
      <c r="G220" s="267" t="s">
        <v>151</v>
      </c>
      <c r="H220" s="268">
        <v>12.669000000000001</v>
      </c>
      <c r="I220" s="269"/>
      <c r="J220" s="270">
        <f>ROUND(I220*H220,2)</f>
        <v>0</v>
      </c>
      <c r="K220" s="266" t="s">
        <v>152</v>
      </c>
      <c r="L220" s="271"/>
      <c r="M220" s="272" t="s">
        <v>34</v>
      </c>
      <c r="N220" s="273" t="s">
        <v>49</v>
      </c>
      <c r="O220" s="47"/>
      <c r="P220" s="225">
        <f>O220*H220</f>
        <v>0</v>
      </c>
      <c r="Q220" s="225">
        <v>0.13100000000000001</v>
      </c>
      <c r="R220" s="225">
        <f>Q220*H220</f>
        <v>1.6596390000000001</v>
      </c>
      <c r="S220" s="225">
        <v>0</v>
      </c>
      <c r="T220" s="226">
        <f>S220*H220</f>
        <v>0</v>
      </c>
      <c r="AR220" s="23" t="s">
        <v>254</v>
      </c>
      <c r="AT220" s="23" t="s">
        <v>251</v>
      </c>
      <c r="AU220" s="23" t="s">
        <v>93</v>
      </c>
      <c r="AY220" s="23" t="s">
        <v>145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3" t="s">
        <v>83</v>
      </c>
      <c r="BK220" s="227">
        <f>ROUND(I220*H220,2)</f>
        <v>0</v>
      </c>
      <c r="BL220" s="23" t="s">
        <v>153</v>
      </c>
      <c r="BM220" s="23" t="s">
        <v>341</v>
      </c>
    </row>
    <row r="221" s="12" customFormat="1">
      <c r="B221" s="241"/>
      <c r="C221" s="242"/>
      <c r="D221" s="228" t="s">
        <v>157</v>
      </c>
      <c r="E221" s="243" t="s">
        <v>34</v>
      </c>
      <c r="F221" s="244" t="s">
        <v>342</v>
      </c>
      <c r="G221" s="242"/>
      <c r="H221" s="245">
        <v>12.669000000000001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157</v>
      </c>
      <c r="AU221" s="251" t="s">
        <v>93</v>
      </c>
      <c r="AV221" s="12" t="s">
        <v>93</v>
      </c>
      <c r="AW221" s="12" t="s">
        <v>41</v>
      </c>
      <c r="AX221" s="12" t="s">
        <v>83</v>
      </c>
      <c r="AY221" s="251" t="s">
        <v>145</v>
      </c>
    </row>
    <row r="222" s="1" customFormat="1" ht="16.5" customHeight="1">
      <c r="B222" s="46"/>
      <c r="C222" s="264" t="s">
        <v>343</v>
      </c>
      <c r="D222" s="264" t="s">
        <v>251</v>
      </c>
      <c r="E222" s="265" t="s">
        <v>344</v>
      </c>
      <c r="F222" s="266" t="s">
        <v>345</v>
      </c>
      <c r="G222" s="267" t="s">
        <v>151</v>
      </c>
      <c r="H222" s="268">
        <v>502.27300000000002</v>
      </c>
      <c r="I222" s="269"/>
      <c r="J222" s="270">
        <f>ROUND(I222*H222,2)</f>
        <v>0</v>
      </c>
      <c r="K222" s="266" t="s">
        <v>152</v>
      </c>
      <c r="L222" s="271"/>
      <c r="M222" s="272" t="s">
        <v>34</v>
      </c>
      <c r="N222" s="273" t="s">
        <v>49</v>
      </c>
      <c r="O222" s="47"/>
      <c r="P222" s="225">
        <f>O222*H222</f>
        <v>0</v>
      </c>
      <c r="Q222" s="225">
        <v>0.13100000000000001</v>
      </c>
      <c r="R222" s="225">
        <f>Q222*H222</f>
        <v>65.797763000000003</v>
      </c>
      <c r="S222" s="225">
        <v>0</v>
      </c>
      <c r="T222" s="226">
        <f>S222*H222</f>
        <v>0</v>
      </c>
      <c r="AR222" s="23" t="s">
        <v>254</v>
      </c>
      <c r="AT222" s="23" t="s">
        <v>251</v>
      </c>
      <c r="AU222" s="23" t="s">
        <v>93</v>
      </c>
      <c r="AY222" s="23" t="s">
        <v>145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3" t="s">
        <v>83</v>
      </c>
      <c r="BK222" s="227">
        <f>ROUND(I222*H222,2)</f>
        <v>0</v>
      </c>
      <c r="BL222" s="23" t="s">
        <v>153</v>
      </c>
      <c r="BM222" s="23" t="s">
        <v>346</v>
      </c>
    </row>
    <row r="223" s="12" customFormat="1">
      <c r="B223" s="241"/>
      <c r="C223" s="242"/>
      <c r="D223" s="228" t="s">
        <v>157</v>
      </c>
      <c r="E223" s="243" t="s">
        <v>34</v>
      </c>
      <c r="F223" s="244" t="s">
        <v>347</v>
      </c>
      <c r="G223" s="242"/>
      <c r="H223" s="245">
        <v>502.27300000000002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AT223" s="251" t="s">
        <v>157</v>
      </c>
      <c r="AU223" s="251" t="s">
        <v>93</v>
      </c>
      <c r="AV223" s="12" t="s">
        <v>93</v>
      </c>
      <c r="AW223" s="12" t="s">
        <v>41</v>
      </c>
      <c r="AX223" s="12" t="s">
        <v>83</v>
      </c>
      <c r="AY223" s="251" t="s">
        <v>145</v>
      </c>
    </row>
    <row r="224" s="10" customFormat="1" ht="29.88" customHeight="1">
      <c r="B224" s="200"/>
      <c r="C224" s="201"/>
      <c r="D224" s="202" t="s">
        <v>77</v>
      </c>
      <c r="E224" s="214" t="s">
        <v>254</v>
      </c>
      <c r="F224" s="214" t="s">
        <v>348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SUM(P225:P252)</f>
        <v>0</v>
      </c>
      <c r="Q224" s="208"/>
      <c r="R224" s="209">
        <f>SUM(R225:R252)</f>
        <v>3.4999799999999999</v>
      </c>
      <c r="S224" s="208"/>
      <c r="T224" s="210">
        <f>SUM(T225:T252)</f>
        <v>0.40000000000000002</v>
      </c>
      <c r="AR224" s="211" t="s">
        <v>83</v>
      </c>
      <c r="AT224" s="212" t="s">
        <v>77</v>
      </c>
      <c r="AU224" s="212" t="s">
        <v>83</v>
      </c>
      <c r="AY224" s="211" t="s">
        <v>145</v>
      </c>
      <c r="BK224" s="213">
        <f>SUM(BK225:BK252)</f>
        <v>0</v>
      </c>
    </row>
    <row r="225" s="1" customFormat="1" ht="25.5" customHeight="1">
      <c r="B225" s="46"/>
      <c r="C225" s="216" t="s">
        <v>349</v>
      </c>
      <c r="D225" s="216" t="s">
        <v>148</v>
      </c>
      <c r="E225" s="217" t="s">
        <v>350</v>
      </c>
      <c r="F225" s="218" t="s">
        <v>351</v>
      </c>
      <c r="G225" s="219" t="s">
        <v>178</v>
      </c>
      <c r="H225" s="220">
        <v>3</v>
      </c>
      <c r="I225" s="221"/>
      <c r="J225" s="222">
        <f>ROUND(I225*H225,2)</f>
        <v>0</v>
      </c>
      <c r="K225" s="218" t="s">
        <v>152</v>
      </c>
      <c r="L225" s="72"/>
      <c r="M225" s="223" t="s">
        <v>34</v>
      </c>
      <c r="N225" s="224" t="s">
        <v>49</v>
      </c>
      <c r="O225" s="47"/>
      <c r="P225" s="225">
        <f>O225*H225</f>
        <v>0</v>
      </c>
      <c r="Q225" s="225">
        <v>0.0027399999999999998</v>
      </c>
      <c r="R225" s="225">
        <f>Q225*H225</f>
        <v>0.0082199999999999999</v>
      </c>
      <c r="S225" s="225">
        <v>0</v>
      </c>
      <c r="T225" s="226">
        <f>S225*H225</f>
        <v>0</v>
      </c>
      <c r="AR225" s="23" t="s">
        <v>153</v>
      </c>
      <c r="AT225" s="23" t="s">
        <v>148</v>
      </c>
      <c r="AU225" s="23" t="s">
        <v>93</v>
      </c>
      <c r="AY225" s="23" t="s">
        <v>145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3" t="s">
        <v>83</v>
      </c>
      <c r="BK225" s="227">
        <f>ROUND(I225*H225,2)</f>
        <v>0</v>
      </c>
      <c r="BL225" s="23" t="s">
        <v>153</v>
      </c>
      <c r="BM225" s="23" t="s">
        <v>352</v>
      </c>
    </row>
    <row r="226" s="1" customFormat="1">
      <c r="B226" s="46"/>
      <c r="C226" s="74"/>
      <c r="D226" s="228" t="s">
        <v>155</v>
      </c>
      <c r="E226" s="74"/>
      <c r="F226" s="229" t="s">
        <v>353</v>
      </c>
      <c r="G226" s="74"/>
      <c r="H226" s="74"/>
      <c r="I226" s="187"/>
      <c r="J226" s="74"/>
      <c r="K226" s="74"/>
      <c r="L226" s="72"/>
      <c r="M226" s="230"/>
      <c r="N226" s="47"/>
      <c r="O226" s="47"/>
      <c r="P226" s="47"/>
      <c r="Q226" s="47"/>
      <c r="R226" s="47"/>
      <c r="S226" s="47"/>
      <c r="T226" s="95"/>
      <c r="AT226" s="23" t="s">
        <v>155</v>
      </c>
      <c r="AU226" s="23" t="s">
        <v>93</v>
      </c>
    </row>
    <row r="227" s="11" customFormat="1">
      <c r="B227" s="231"/>
      <c r="C227" s="232"/>
      <c r="D227" s="228" t="s">
        <v>157</v>
      </c>
      <c r="E227" s="233" t="s">
        <v>34</v>
      </c>
      <c r="F227" s="234" t="s">
        <v>354</v>
      </c>
      <c r="G227" s="232"/>
      <c r="H227" s="233" t="s">
        <v>34</v>
      </c>
      <c r="I227" s="235"/>
      <c r="J227" s="232"/>
      <c r="K227" s="232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157</v>
      </c>
      <c r="AU227" s="240" t="s">
        <v>93</v>
      </c>
      <c r="AV227" s="11" t="s">
        <v>83</v>
      </c>
      <c r="AW227" s="11" t="s">
        <v>41</v>
      </c>
      <c r="AX227" s="11" t="s">
        <v>78</v>
      </c>
      <c r="AY227" s="240" t="s">
        <v>145</v>
      </c>
    </row>
    <row r="228" s="12" customFormat="1">
      <c r="B228" s="241"/>
      <c r="C228" s="242"/>
      <c r="D228" s="228" t="s">
        <v>157</v>
      </c>
      <c r="E228" s="243" t="s">
        <v>34</v>
      </c>
      <c r="F228" s="244" t="s">
        <v>355</v>
      </c>
      <c r="G228" s="242"/>
      <c r="H228" s="245">
        <v>3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157</v>
      </c>
      <c r="AU228" s="251" t="s">
        <v>93</v>
      </c>
      <c r="AV228" s="12" t="s">
        <v>93</v>
      </c>
      <c r="AW228" s="12" t="s">
        <v>41</v>
      </c>
      <c r="AX228" s="12" t="s">
        <v>78</v>
      </c>
      <c r="AY228" s="251" t="s">
        <v>145</v>
      </c>
    </row>
    <row r="229" s="13" customFormat="1">
      <c r="B229" s="252"/>
      <c r="C229" s="253"/>
      <c r="D229" s="228" t="s">
        <v>157</v>
      </c>
      <c r="E229" s="254" t="s">
        <v>34</v>
      </c>
      <c r="F229" s="255" t="s">
        <v>160</v>
      </c>
      <c r="G229" s="253"/>
      <c r="H229" s="256">
        <v>3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AT229" s="262" t="s">
        <v>157</v>
      </c>
      <c r="AU229" s="262" t="s">
        <v>93</v>
      </c>
      <c r="AV229" s="13" t="s">
        <v>153</v>
      </c>
      <c r="AW229" s="13" t="s">
        <v>41</v>
      </c>
      <c r="AX229" s="13" t="s">
        <v>83</v>
      </c>
      <c r="AY229" s="262" t="s">
        <v>145</v>
      </c>
    </row>
    <row r="230" s="1" customFormat="1" ht="16.5" customHeight="1">
      <c r="B230" s="46"/>
      <c r="C230" s="216" t="s">
        <v>356</v>
      </c>
      <c r="D230" s="216" t="s">
        <v>148</v>
      </c>
      <c r="E230" s="217" t="s">
        <v>357</v>
      </c>
      <c r="F230" s="218" t="s">
        <v>358</v>
      </c>
      <c r="G230" s="219" t="s">
        <v>359</v>
      </c>
      <c r="H230" s="220">
        <v>2</v>
      </c>
      <c r="I230" s="221"/>
      <c r="J230" s="222">
        <f>ROUND(I230*H230,2)</f>
        <v>0</v>
      </c>
      <c r="K230" s="218" t="s">
        <v>152</v>
      </c>
      <c r="L230" s="72"/>
      <c r="M230" s="223" t="s">
        <v>34</v>
      </c>
      <c r="N230" s="224" t="s">
        <v>49</v>
      </c>
      <c r="O230" s="47"/>
      <c r="P230" s="225">
        <f>O230*H230</f>
        <v>0</v>
      </c>
      <c r="Q230" s="225">
        <v>0.14494000000000001</v>
      </c>
      <c r="R230" s="225">
        <f>Q230*H230</f>
        <v>0.28988000000000003</v>
      </c>
      <c r="S230" s="225">
        <v>0</v>
      </c>
      <c r="T230" s="226">
        <f>S230*H230</f>
        <v>0</v>
      </c>
      <c r="AR230" s="23" t="s">
        <v>153</v>
      </c>
      <c r="AT230" s="23" t="s">
        <v>148</v>
      </c>
      <c r="AU230" s="23" t="s">
        <v>93</v>
      </c>
      <c r="AY230" s="23" t="s">
        <v>145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3" t="s">
        <v>83</v>
      </c>
      <c r="BK230" s="227">
        <f>ROUND(I230*H230,2)</f>
        <v>0</v>
      </c>
      <c r="BL230" s="23" t="s">
        <v>153</v>
      </c>
      <c r="BM230" s="23" t="s">
        <v>360</v>
      </c>
    </row>
    <row r="231" s="1" customFormat="1">
      <c r="B231" s="46"/>
      <c r="C231" s="74"/>
      <c r="D231" s="228" t="s">
        <v>155</v>
      </c>
      <c r="E231" s="74"/>
      <c r="F231" s="229" t="s">
        <v>361</v>
      </c>
      <c r="G231" s="74"/>
      <c r="H231" s="74"/>
      <c r="I231" s="187"/>
      <c r="J231" s="74"/>
      <c r="K231" s="74"/>
      <c r="L231" s="72"/>
      <c r="M231" s="230"/>
      <c r="N231" s="47"/>
      <c r="O231" s="47"/>
      <c r="P231" s="47"/>
      <c r="Q231" s="47"/>
      <c r="R231" s="47"/>
      <c r="S231" s="47"/>
      <c r="T231" s="95"/>
      <c r="AT231" s="23" t="s">
        <v>155</v>
      </c>
      <c r="AU231" s="23" t="s">
        <v>93</v>
      </c>
    </row>
    <row r="232" s="11" customFormat="1">
      <c r="B232" s="231"/>
      <c r="C232" s="232"/>
      <c r="D232" s="228" t="s">
        <v>157</v>
      </c>
      <c r="E232" s="233" t="s">
        <v>34</v>
      </c>
      <c r="F232" s="234" t="s">
        <v>221</v>
      </c>
      <c r="G232" s="232"/>
      <c r="H232" s="233" t="s">
        <v>34</v>
      </c>
      <c r="I232" s="235"/>
      <c r="J232" s="232"/>
      <c r="K232" s="232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157</v>
      </c>
      <c r="AU232" s="240" t="s">
        <v>93</v>
      </c>
      <c r="AV232" s="11" t="s">
        <v>83</v>
      </c>
      <c r="AW232" s="11" t="s">
        <v>41</v>
      </c>
      <c r="AX232" s="11" t="s">
        <v>78</v>
      </c>
      <c r="AY232" s="240" t="s">
        <v>145</v>
      </c>
    </row>
    <row r="233" s="12" customFormat="1">
      <c r="B233" s="241"/>
      <c r="C233" s="242"/>
      <c r="D233" s="228" t="s">
        <v>157</v>
      </c>
      <c r="E233" s="243" t="s">
        <v>34</v>
      </c>
      <c r="F233" s="244" t="s">
        <v>362</v>
      </c>
      <c r="G233" s="242"/>
      <c r="H233" s="245">
        <v>2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AT233" s="251" t="s">
        <v>157</v>
      </c>
      <c r="AU233" s="251" t="s">
        <v>93</v>
      </c>
      <c r="AV233" s="12" t="s">
        <v>93</v>
      </c>
      <c r="AW233" s="12" t="s">
        <v>41</v>
      </c>
      <c r="AX233" s="12" t="s">
        <v>78</v>
      </c>
      <c r="AY233" s="251" t="s">
        <v>145</v>
      </c>
    </row>
    <row r="234" s="13" customFormat="1">
      <c r="B234" s="252"/>
      <c r="C234" s="253"/>
      <c r="D234" s="228" t="s">
        <v>157</v>
      </c>
      <c r="E234" s="254" t="s">
        <v>34</v>
      </c>
      <c r="F234" s="255" t="s">
        <v>160</v>
      </c>
      <c r="G234" s="253"/>
      <c r="H234" s="256">
        <v>2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AT234" s="262" t="s">
        <v>157</v>
      </c>
      <c r="AU234" s="262" t="s">
        <v>93</v>
      </c>
      <c r="AV234" s="13" t="s">
        <v>153</v>
      </c>
      <c r="AW234" s="13" t="s">
        <v>41</v>
      </c>
      <c r="AX234" s="13" t="s">
        <v>83</v>
      </c>
      <c r="AY234" s="262" t="s">
        <v>145</v>
      </c>
    </row>
    <row r="235" s="1" customFormat="1" ht="16.5" customHeight="1">
      <c r="B235" s="46"/>
      <c r="C235" s="264" t="s">
        <v>363</v>
      </c>
      <c r="D235" s="264" t="s">
        <v>251</v>
      </c>
      <c r="E235" s="265" t="s">
        <v>364</v>
      </c>
      <c r="F235" s="266" t="s">
        <v>365</v>
      </c>
      <c r="G235" s="267" t="s">
        <v>359</v>
      </c>
      <c r="H235" s="268">
        <v>2</v>
      </c>
      <c r="I235" s="269"/>
      <c r="J235" s="270">
        <f>ROUND(I235*H235,2)</f>
        <v>0</v>
      </c>
      <c r="K235" s="266" t="s">
        <v>152</v>
      </c>
      <c r="L235" s="271"/>
      <c r="M235" s="272" t="s">
        <v>34</v>
      </c>
      <c r="N235" s="273" t="s">
        <v>49</v>
      </c>
      <c r="O235" s="47"/>
      <c r="P235" s="225">
        <f>O235*H235</f>
        <v>0</v>
      </c>
      <c r="Q235" s="225">
        <v>0.17499999999999999</v>
      </c>
      <c r="R235" s="225">
        <f>Q235*H235</f>
        <v>0.34999999999999998</v>
      </c>
      <c r="S235" s="225">
        <v>0</v>
      </c>
      <c r="T235" s="226">
        <f>S235*H235</f>
        <v>0</v>
      </c>
      <c r="AR235" s="23" t="s">
        <v>254</v>
      </c>
      <c r="AT235" s="23" t="s">
        <v>251</v>
      </c>
      <c r="AU235" s="23" t="s">
        <v>93</v>
      </c>
      <c r="AY235" s="23" t="s">
        <v>145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3" t="s">
        <v>83</v>
      </c>
      <c r="BK235" s="227">
        <f>ROUND(I235*H235,2)</f>
        <v>0</v>
      </c>
      <c r="BL235" s="23" t="s">
        <v>153</v>
      </c>
      <c r="BM235" s="23" t="s">
        <v>366</v>
      </c>
    </row>
    <row r="236" s="1" customFormat="1" ht="16.5" customHeight="1">
      <c r="B236" s="46"/>
      <c r="C236" s="264" t="s">
        <v>367</v>
      </c>
      <c r="D236" s="264" t="s">
        <v>251</v>
      </c>
      <c r="E236" s="265" t="s">
        <v>368</v>
      </c>
      <c r="F236" s="266" t="s">
        <v>369</v>
      </c>
      <c r="G236" s="267" t="s">
        <v>359</v>
      </c>
      <c r="H236" s="268">
        <v>2</v>
      </c>
      <c r="I236" s="269"/>
      <c r="J236" s="270">
        <f>ROUND(I236*H236,2)</f>
        <v>0</v>
      </c>
      <c r="K236" s="266" t="s">
        <v>152</v>
      </c>
      <c r="L236" s="271"/>
      <c r="M236" s="272" t="s">
        <v>34</v>
      </c>
      <c r="N236" s="273" t="s">
        <v>49</v>
      </c>
      <c r="O236" s="47"/>
      <c r="P236" s="225">
        <f>O236*H236</f>
        <v>0</v>
      </c>
      <c r="Q236" s="225">
        <v>0.080000000000000002</v>
      </c>
      <c r="R236" s="225">
        <f>Q236*H236</f>
        <v>0.16</v>
      </c>
      <c r="S236" s="225">
        <v>0</v>
      </c>
      <c r="T236" s="226">
        <f>S236*H236</f>
        <v>0</v>
      </c>
      <c r="AR236" s="23" t="s">
        <v>254</v>
      </c>
      <c r="AT236" s="23" t="s">
        <v>251</v>
      </c>
      <c r="AU236" s="23" t="s">
        <v>93</v>
      </c>
      <c r="AY236" s="23" t="s">
        <v>145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3" t="s">
        <v>83</v>
      </c>
      <c r="BK236" s="227">
        <f>ROUND(I236*H236,2)</f>
        <v>0</v>
      </c>
      <c r="BL236" s="23" t="s">
        <v>153</v>
      </c>
      <c r="BM236" s="23" t="s">
        <v>370</v>
      </c>
    </row>
    <row r="237" s="1" customFormat="1" ht="16.5" customHeight="1">
      <c r="B237" s="46"/>
      <c r="C237" s="264" t="s">
        <v>371</v>
      </c>
      <c r="D237" s="264" t="s">
        <v>251</v>
      </c>
      <c r="E237" s="265" t="s">
        <v>372</v>
      </c>
      <c r="F237" s="266" t="s">
        <v>373</v>
      </c>
      <c r="G237" s="267" t="s">
        <v>359</v>
      </c>
      <c r="H237" s="268">
        <v>2</v>
      </c>
      <c r="I237" s="269"/>
      <c r="J237" s="270">
        <f>ROUND(I237*H237,2)</f>
        <v>0</v>
      </c>
      <c r="K237" s="266" t="s">
        <v>152</v>
      </c>
      <c r="L237" s="271"/>
      <c r="M237" s="272" t="s">
        <v>34</v>
      </c>
      <c r="N237" s="273" t="s">
        <v>49</v>
      </c>
      <c r="O237" s="47"/>
      <c r="P237" s="225">
        <f>O237*H237</f>
        <v>0</v>
      </c>
      <c r="Q237" s="225">
        <v>0.058000000000000003</v>
      </c>
      <c r="R237" s="225">
        <f>Q237*H237</f>
        <v>0.11600000000000001</v>
      </c>
      <c r="S237" s="225">
        <v>0</v>
      </c>
      <c r="T237" s="226">
        <f>S237*H237</f>
        <v>0</v>
      </c>
      <c r="AR237" s="23" t="s">
        <v>254</v>
      </c>
      <c r="AT237" s="23" t="s">
        <v>251</v>
      </c>
      <c r="AU237" s="23" t="s">
        <v>93</v>
      </c>
      <c r="AY237" s="23" t="s">
        <v>145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3" t="s">
        <v>83</v>
      </c>
      <c r="BK237" s="227">
        <f>ROUND(I237*H237,2)</f>
        <v>0</v>
      </c>
      <c r="BL237" s="23" t="s">
        <v>153</v>
      </c>
      <c r="BM237" s="23" t="s">
        <v>374</v>
      </c>
    </row>
    <row r="238" s="1" customFormat="1" ht="16.5" customHeight="1">
      <c r="B238" s="46"/>
      <c r="C238" s="264" t="s">
        <v>375</v>
      </c>
      <c r="D238" s="264" t="s">
        <v>251</v>
      </c>
      <c r="E238" s="265" t="s">
        <v>376</v>
      </c>
      <c r="F238" s="266" t="s">
        <v>377</v>
      </c>
      <c r="G238" s="267" t="s">
        <v>359</v>
      </c>
      <c r="H238" s="268">
        <v>2</v>
      </c>
      <c r="I238" s="269"/>
      <c r="J238" s="270">
        <f>ROUND(I238*H238,2)</f>
        <v>0</v>
      </c>
      <c r="K238" s="266" t="s">
        <v>152</v>
      </c>
      <c r="L238" s="271"/>
      <c r="M238" s="272" t="s">
        <v>34</v>
      </c>
      <c r="N238" s="273" t="s">
        <v>49</v>
      </c>
      <c r="O238" s="47"/>
      <c r="P238" s="225">
        <f>O238*H238</f>
        <v>0</v>
      </c>
      <c r="Q238" s="225">
        <v>0.040000000000000001</v>
      </c>
      <c r="R238" s="225">
        <f>Q238*H238</f>
        <v>0.080000000000000002</v>
      </c>
      <c r="S238" s="225">
        <v>0</v>
      </c>
      <c r="T238" s="226">
        <f>S238*H238</f>
        <v>0</v>
      </c>
      <c r="AR238" s="23" t="s">
        <v>254</v>
      </c>
      <c r="AT238" s="23" t="s">
        <v>251</v>
      </c>
      <c r="AU238" s="23" t="s">
        <v>93</v>
      </c>
      <c r="AY238" s="23" t="s">
        <v>145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3" t="s">
        <v>83</v>
      </c>
      <c r="BK238" s="227">
        <f>ROUND(I238*H238,2)</f>
        <v>0</v>
      </c>
      <c r="BL238" s="23" t="s">
        <v>153</v>
      </c>
      <c r="BM238" s="23" t="s">
        <v>378</v>
      </c>
    </row>
    <row r="239" s="1" customFormat="1" ht="16.5" customHeight="1">
      <c r="B239" s="46"/>
      <c r="C239" s="264" t="s">
        <v>379</v>
      </c>
      <c r="D239" s="264" t="s">
        <v>251</v>
      </c>
      <c r="E239" s="265" t="s">
        <v>380</v>
      </c>
      <c r="F239" s="266" t="s">
        <v>381</v>
      </c>
      <c r="G239" s="267" t="s">
        <v>359</v>
      </c>
      <c r="H239" s="268">
        <v>2</v>
      </c>
      <c r="I239" s="269"/>
      <c r="J239" s="270">
        <f>ROUND(I239*H239,2)</f>
        <v>0</v>
      </c>
      <c r="K239" s="266" t="s">
        <v>152</v>
      </c>
      <c r="L239" s="271"/>
      <c r="M239" s="272" t="s">
        <v>34</v>
      </c>
      <c r="N239" s="273" t="s">
        <v>49</v>
      </c>
      <c r="O239" s="47"/>
      <c r="P239" s="225">
        <f>O239*H239</f>
        <v>0</v>
      </c>
      <c r="Q239" s="225">
        <v>0.027</v>
      </c>
      <c r="R239" s="225">
        <f>Q239*H239</f>
        <v>0.053999999999999999</v>
      </c>
      <c r="S239" s="225">
        <v>0</v>
      </c>
      <c r="T239" s="226">
        <f>S239*H239</f>
        <v>0</v>
      </c>
      <c r="AR239" s="23" t="s">
        <v>254</v>
      </c>
      <c r="AT239" s="23" t="s">
        <v>251</v>
      </c>
      <c r="AU239" s="23" t="s">
        <v>93</v>
      </c>
      <c r="AY239" s="23" t="s">
        <v>145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3" t="s">
        <v>83</v>
      </c>
      <c r="BK239" s="227">
        <f>ROUND(I239*H239,2)</f>
        <v>0</v>
      </c>
      <c r="BL239" s="23" t="s">
        <v>153</v>
      </c>
      <c r="BM239" s="23" t="s">
        <v>382</v>
      </c>
    </row>
    <row r="240" s="1" customFormat="1" ht="16.5" customHeight="1">
      <c r="B240" s="46"/>
      <c r="C240" s="264" t="s">
        <v>383</v>
      </c>
      <c r="D240" s="264" t="s">
        <v>251</v>
      </c>
      <c r="E240" s="265" t="s">
        <v>384</v>
      </c>
      <c r="F240" s="266" t="s">
        <v>385</v>
      </c>
      <c r="G240" s="267" t="s">
        <v>359</v>
      </c>
      <c r="H240" s="268">
        <v>2</v>
      </c>
      <c r="I240" s="269"/>
      <c r="J240" s="270">
        <f>ROUND(I240*H240,2)</f>
        <v>0</v>
      </c>
      <c r="K240" s="266" t="s">
        <v>152</v>
      </c>
      <c r="L240" s="271"/>
      <c r="M240" s="272" t="s">
        <v>34</v>
      </c>
      <c r="N240" s="273" t="s">
        <v>49</v>
      </c>
      <c r="O240" s="47"/>
      <c r="P240" s="225">
        <f>O240*H240</f>
        <v>0</v>
      </c>
      <c r="Q240" s="225">
        <v>0.0060000000000000001</v>
      </c>
      <c r="R240" s="225">
        <f>Q240*H240</f>
        <v>0.012</v>
      </c>
      <c r="S240" s="225">
        <v>0</v>
      </c>
      <c r="T240" s="226">
        <f>S240*H240</f>
        <v>0</v>
      </c>
      <c r="AR240" s="23" t="s">
        <v>254</v>
      </c>
      <c r="AT240" s="23" t="s">
        <v>251</v>
      </c>
      <c r="AU240" s="23" t="s">
        <v>93</v>
      </c>
      <c r="AY240" s="23" t="s">
        <v>145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3" t="s">
        <v>83</v>
      </c>
      <c r="BK240" s="227">
        <f>ROUND(I240*H240,2)</f>
        <v>0</v>
      </c>
      <c r="BL240" s="23" t="s">
        <v>153</v>
      </c>
      <c r="BM240" s="23" t="s">
        <v>386</v>
      </c>
    </row>
    <row r="241" s="1" customFormat="1" ht="25.5" customHeight="1">
      <c r="B241" s="46"/>
      <c r="C241" s="216" t="s">
        <v>387</v>
      </c>
      <c r="D241" s="216" t="s">
        <v>148</v>
      </c>
      <c r="E241" s="217" t="s">
        <v>388</v>
      </c>
      <c r="F241" s="218" t="s">
        <v>389</v>
      </c>
      <c r="G241" s="219" t="s">
        <v>359</v>
      </c>
      <c r="H241" s="220">
        <v>2</v>
      </c>
      <c r="I241" s="221"/>
      <c r="J241" s="222">
        <f>ROUND(I241*H241,2)</f>
        <v>0</v>
      </c>
      <c r="K241" s="218" t="s">
        <v>152</v>
      </c>
      <c r="L241" s="72"/>
      <c r="M241" s="223" t="s">
        <v>34</v>
      </c>
      <c r="N241" s="224" t="s">
        <v>49</v>
      </c>
      <c r="O241" s="47"/>
      <c r="P241" s="225">
        <f>O241*H241</f>
        <v>0</v>
      </c>
      <c r="Q241" s="225">
        <v>0</v>
      </c>
      <c r="R241" s="225">
        <f>Q241*H241</f>
        <v>0</v>
      </c>
      <c r="S241" s="225">
        <v>0.20000000000000001</v>
      </c>
      <c r="T241" s="226">
        <f>S241*H241</f>
        <v>0.40000000000000002</v>
      </c>
      <c r="AR241" s="23" t="s">
        <v>153</v>
      </c>
      <c r="AT241" s="23" t="s">
        <v>148</v>
      </c>
      <c r="AU241" s="23" t="s">
        <v>93</v>
      </c>
      <c r="AY241" s="23" t="s">
        <v>145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3" t="s">
        <v>83</v>
      </c>
      <c r="BK241" s="227">
        <f>ROUND(I241*H241,2)</f>
        <v>0</v>
      </c>
      <c r="BL241" s="23" t="s">
        <v>153</v>
      </c>
      <c r="BM241" s="23" t="s">
        <v>390</v>
      </c>
    </row>
    <row r="242" s="11" customFormat="1">
      <c r="B242" s="231"/>
      <c r="C242" s="232"/>
      <c r="D242" s="228" t="s">
        <v>157</v>
      </c>
      <c r="E242" s="233" t="s">
        <v>34</v>
      </c>
      <c r="F242" s="234" t="s">
        <v>158</v>
      </c>
      <c r="G242" s="232"/>
      <c r="H242" s="233" t="s">
        <v>34</v>
      </c>
      <c r="I242" s="235"/>
      <c r="J242" s="232"/>
      <c r="K242" s="232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157</v>
      </c>
      <c r="AU242" s="240" t="s">
        <v>93</v>
      </c>
      <c r="AV242" s="11" t="s">
        <v>83</v>
      </c>
      <c r="AW242" s="11" t="s">
        <v>41</v>
      </c>
      <c r="AX242" s="11" t="s">
        <v>78</v>
      </c>
      <c r="AY242" s="240" t="s">
        <v>145</v>
      </c>
    </row>
    <row r="243" s="12" customFormat="1">
      <c r="B243" s="241"/>
      <c r="C243" s="242"/>
      <c r="D243" s="228" t="s">
        <v>157</v>
      </c>
      <c r="E243" s="243" t="s">
        <v>34</v>
      </c>
      <c r="F243" s="244" t="s">
        <v>93</v>
      </c>
      <c r="G243" s="242"/>
      <c r="H243" s="245">
        <v>2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157</v>
      </c>
      <c r="AU243" s="251" t="s">
        <v>93</v>
      </c>
      <c r="AV243" s="12" t="s">
        <v>93</v>
      </c>
      <c r="AW243" s="12" t="s">
        <v>41</v>
      </c>
      <c r="AX243" s="12" t="s">
        <v>78</v>
      </c>
      <c r="AY243" s="251" t="s">
        <v>145</v>
      </c>
    </row>
    <row r="244" s="13" customFormat="1">
      <c r="B244" s="252"/>
      <c r="C244" s="253"/>
      <c r="D244" s="228" t="s">
        <v>157</v>
      </c>
      <c r="E244" s="254" t="s">
        <v>34</v>
      </c>
      <c r="F244" s="255" t="s">
        <v>160</v>
      </c>
      <c r="G244" s="253"/>
      <c r="H244" s="256">
        <v>2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AT244" s="262" t="s">
        <v>157</v>
      </c>
      <c r="AU244" s="262" t="s">
        <v>93</v>
      </c>
      <c r="AV244" s="13" t="s">
        <v>153</v>
      </c>
      <c r="AW244" s="13" t="s">
        <v>41</v>
      </c>
      <c r="AX244" s="13" t="s">
        <v>83</v>
      </c>
      <c r="AY244" s="262" t="s">
        <v>145</v>
      </c>
    </row>
    <row r="245" s="1" customFormat="1" ht="25.5" customHeight="1">
      <c r="B245" s="46"/>
      <c r="C245" s="216" t="s">
        <v>391</v>
      </c>
      <c r="D245" s="216" t="s">
        <v>148</v>
      </c>
      <c r="E245" s="217" t="s">
        <v>392</v>
      </c>
      <c r="F245" s="218" t="s">
        <v>393</v>
      </c>
      <c r="G245" s="219" t="s">
        <v>359</v>
      </c>
      <c r="H245" s="220">
        <v>2</v>
      </c>
      <c r="I245" s="221"/>
      <c r="J245" s="222">
        <f>ROUND(I245*H245,2)</f>
        <v>0</v>
      </c>
      <c r="K245" s="218" t="s">
        <v>152</v>
      </c>
      <c r="L245" s="72"/>
      <c r="M245" s="223" t="s">
        <v>34</v>
      </c>
      <c r="N245" s="224" t="s">
        <v>49</v>
      </c>
      <c r="O245" s="47"/>
      <c r="P245" s="225">
        <f>O245*H245</f>
        <v>0</v>
      </c>
      <c r="Q245" s="225">
        <v>0.21734000000000001</v>
      </c>
      <c r="R245" s="225">
        <f>Q245*H245</f>
        <v>0.43468000000000001</v>
      </c>
      <c r="S245" s="225">
        <v>0</v>
      </c>
      <c r="T245" s="226">
        <f>S245*H245</f>
        <v>0</v>
      </c>
      <c r="AR245" s="23" t="s">
        <v>153</v>
      </c>
      <c r="AT245" s="23" t="s">
        <v>148</v>
      </c>
      <c r="AU245" s="23" t="s">
        <v>93</v>
      </c>
      <c r="AY245" s="23" t="s">
        <v>145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3" t="s">
        <v>83</v>
      </c>
      <c r="BK245" s="227">
        <f>ROUND(I245*H245,2)</f>
        <v>0</v>
      </c>
      <c r="BL245" s="23" t="s">
        <v>153</v>
      </c>
      <c r="BM245" s="23" t="s">
        <v>394</v>
      </c>
    </row>
    <row r="246" s="1" customFormat="1">
      <c r="B246" s="46"/>
      <c r="C246" s="74"/>
      <c r="D246" s="228" t="s">
        <v>155</v>
      </c>
      <c r="E246" s="74"/>
      <c r="F246" s="229" t="s">
        <v>395</v>
      </c>
      <c r="G246" s="74"/>
      <c r="H246" s="74"/>
      <c r="I246" s="187"/>
      <c r="J246" s="74"/>
      <c r="K246" s="74"/>
      <c r="L246" s="72"/>
      <c r="M246" s="230"/>
      <c r="N246" s="47"/>
      <c r="O246" s="47"/>
      <c r="P246" s="47"/>
      <c r="Q246" s="47"/>
      <c r="R246" s="47"/>
      <c r="S246" s="47"/>
      <c r="T246" s="95"/>
      <c r="AT246" s="23" t="s">
        <v>155</v>
      </c>
      <c r="AU246" s="23" t="s">
        <v>93</v>
      </c>
    </row>
    <row r="247" s="1" customFormat="1" ht="16.5" customHeight="1">
      <c r="B247" s="46"/>
      <c r="C247" s="264" t="s">
        <v>396</v>
      </c>
      <c r="D247" s="264" t="s">
        <v>251</v>
      </c>
      <c r="E247" s="265" t="s">
        <v>397</v>
      </c>
      <c r="F247" s="266" t="s">
        <v>398</v>
      </c>
      <c r="G247" s="267" t="s">
        <v>359</v>
      </c>
      <c r="H247" s="268">
        <v>2</v>
      </c>
      <c r="I247" s="269"/>
      <c r="J247" s="270">
        <f>ROUND(I247*H247,2)</f>
        <v>0</v>
      </c>
      <c r="K247" s="266" t="s">
        <v>34</v>
      </c>
      <c r="L247" s="271"/>
      <c r="M247" s="272" t="s">
        <v>34</v>
      </c>
      <c r="N247" s="273" t="s">
        <v>49</v>
      </c>
      <c r="O247" s="47"/>
      <c r="P247" s="225">
        <f>O247*H247</f>
        <v>0</v>
      </c>
      <c r="Q247" s="225">
        <v>0.156</v>
      </c>
      <c r="R247" s="225">
        <f>Q247*H247</f>
        <v>0.312</v>
      </c>
      <c r="S247" s="225">
        <v>0</v>
      </c>
      <c r="T247" s="226">
        <f>S247*H247</f>
        <v>0</v>
      </c>
      <c r="AR247" s="23" t="s">
        <v>254</v>
      </c>
      <c r="AT247" s="23" t="s">
        <v>251</v>
      </c>
      <c r="AU247" s="23" t="s">
        <v>93</v>
      </c>
      <c r="AY247" s="23" t="s">
        <v>145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3" t="s">
        <v>83</v>
      </c>
      <c r="BK247" s="227">
        <f>ROUND(I247*H247,2)</f>
        <v>0</v>
      </c>
      <c r="BL247" s="23" t="s">
        <v>153</v>
      </c>
      <c r="BM247" s="23" t="s">
        <v>399</v>
      </c>
    </row>
    <row r="248" s="1" customFormat="1" ht="16.5" customHeight="1">
      <c r="B248" s="46"/>
      <c r="C248" s="216" t="s">
        <v>400</v>
      </c>
      <c r="D248" s="216" t="s">
        <v>148</v>
      </c>
      <c r="E248" s="217" t="s">
        <v>401</v>
      </c>
      <c r="F248" s="218" t="s">
        <v>402</v>
      </c>
      <c r="G248" s="219" t="s">
        <v>359</v>
      </c>
      <c r="H248" s="220">
        <v>4</v>
      </c>
      <c r="I248" s="221"/>
      <c r="J248" s="222">
        <f>ROUND(I248*H248,2)</f>
        <v>0</v>
      </c>
      <c r="K248" s="218" t="s">
        <v>152</v>
      </c>
      <c r="L248" s="72"/>
      <c r="M248" s="223" t="s">
        <v>34</v>
      </c>
      <c r="N248" s="224" t="s">
        <v>49</v>
      </c>
      <c r="O248" s="47"/>
      <c r="P248" s="225">
        <f>O248*H248</f>
        <v>0</v>
      </c>
      <c r="Q248" s="225">
        <v>0.42080000000000001</v>
      </c>
      <c r="R248" s="225">
        <f>Q248*H248</f>
        <v>1.6832</v>
      </c>
      <c r="S248" s="225">
        <v>0</v>
      </c>
      <c r="T248" s="226">
        <f>S248*H248</f>
        <v>0</v>
      </c>
      <c r="AR248" s="23" t="s">
        <v>153</v>
      </c>
      <c r="AT248" s="23" t="s">
        <v>148</v>
      </c>
      <c r="AU248" s="23" t="s">
        <v>93</v>
      </c>
      <c r="AY248" s="23" t="s">
        <v>145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3" t="s">
        <v>83</v>
      </c>
      <c r="BK248" s="227">
        <f>ROUND(I248*H248,2)</f>
        <v>0</v>
      </c>
      <c r="BL248" s="23" t="s">
        <v>153</v>
      </c>
      <c r="BM248" s="23" t="s">
        <v>403</v>
      </c>
    </row>
    <row r="249" s="1" customFormat="1">
      <c r="B249" s="46"/>
      <c r="C249" s="74"/>
      <c r="D249" s="228" t="s">
        <v>155</v>
      </c>
      <c r="E249" s="74"/>
      <c r="F249" s="229" t="s">
        <v>404</v>
      </c>
      <c r="G249" s="74"/>
      <c r="H249" s="74"/>
      <c r="I249" s="187"/>
      <c r="J249" s="74"/>
      <c r="K249" s="74"/>
      <c r="L249" s="72"/>
      <c r="M249" s="230"/>
      <c r="N249" s="47"/>
      <c r="O249" s="47"/>
      <c r="P249" s="47"/>
      <c r="Q249" s="47"/>
      <c r="R249" s="47"/>
      <c r="S249" s="47"/>
      <c r="T249" s="95"/>
      <c r="AT249" s="23" t="s">
        <v>155</v>
      </c>
      <c r="AU249" s="23" t="s">
        <v>93</v>
      </c>
    </row>
    <row r="250" s="11" customFormat="1">
      <c r="B250" s="231"/>
      <c r="C250" s="232"/>
      <c r="D250" s="228" t="s">
        <v>157</v>
      </c>
      <c r="E250" s="233" t="s">
        <v>34</v>
      </c>
      <c r="F250" s="234" t="s">
        <v>158</v>
      </c>
      <c r="G250" s="232"/>
      <c r="H250" s="233" t="s">
        <v>34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157</v>
      </c>
      <c r="AU250" s="240" t="s">
        <v>93</v>
      </c>
      <c r="AV250" s="11" t="s">
        <v>83</v>
      </c>
      <c r="AW250" s="11" t="s">
        <v>41</v>
      </c>
      <c r="AX250" s="11" t="s">
        <v>78</v>
      </c>
      <c r="AY250" s="240" t="s">
        <v>145</v>
      </c>
    </row>
    <row r="251" s="12" customFormat="1">
      <c r="B251" s="241"/>
      <c r="C251" s="242"/>
      <c r="D251" s="228" t="s">
        <v>157</v>
      </c>
      <c r="E251" s="243" t="s">
        <v>34</v>
      </c>
      <c r="F251" s="244" t="s">
        <v>153</v>
      </c>
      <c r="G251" s="242"/>
      <c r="H251" s="245">
        <v>4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157</v>
      </c>
      <c r="AU251" s="251" t="s">
        <v>93</v>
      </c>
      <c r="AV251" s="12" t="s">
        <v>93</v>
      </c>
      <c r="AW251" s="12" t="s">
        <v>41</v>
      </c>
      <c r="AX251" s="12" t="s">
        <v>78</v>
      </c>
      <c r="AY251" s="251" t="s">
        <v>145</v>
      </c>
    </row>
    <row r="252" s="13" customFormat="1">
      <c r="B252" s="252"/>
      <c r="C252" s="253"/>
      <c r="D252" s="228" t="s">
        <v>157</v>
      </c>
      <c r="E252" s="254" t="s">
        <v>34</v>
      </c>
      <c r="F252" s="255" t="s">
        <v>160</v>
      </c>
      <c r="G252" s="253"/>
      <c r="H252" s="256">
        <v>4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AT252" s="262" t="s">
        <v>157</v>
      </c>
      <c r="AU252" s="262" t="s">
        <v>93</v>
      </c>
      <c r="AV252" s="13" t="s">
        <v>153</v>
      </c>
      <c r="AW252" s="13" t="s">
        <v>41</v>
      </c>
      <c r="AX252" s="13" t="s">
        <v>83</v>
      </c>
      <c r="AY252" s="262" t="s">
        <v>145</v>
      </c>
    </row>
    <row r="253" s="10" customFormat="1" ht="29.88" customHeight="1">
      <c r="B253" s="200"/>
      <c r="C253" s="201"/>
      <c r="D253" s="202" t="s">
        <v>77</v>
      </c>
      <c r="E253" s="214" t="s">
        <v>405</v>
      </c>
      <c r="F253" s="214" t="s">
        <v>406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SUM(P254:P314)</f>
        <v>0</v>
      </c>
      <c r="Q253" s="208"/>
      <c r="R253" s="209">
        <f>SUM(R254:R314)</f>
        <v>101.55633000000002</v>
      </c>
      <c r="S253" s="208"/>
      <c r="T253" s="210">
        <f>SUM(T254:T314)</f>
        <v>1.4099999999999999</v>
      </c>
      <c r="AR253" s="211" t="s">
        <v>83</v>
      </c>
      <c r="AT253" s="212" t="s">
        <v>77</v>
      </c>
      <c r="AU253" s="212" t="s">
        <v>83</v>
      </c>
      <c r="AY253" s="211" t="s">
        <v>145</v>
      </c>
      <c r="BK253" s="213">
        <f>SUM(BK254:BK314)</f>
        <v>0</v>
      </c>
    </row>
    <row r="254" s="1" customFormat="1" ht="25.5" customHeight="1">
      <c r="B254" s="46"/>
      <c r="C254" s="216" t="s">
        <v>407</v>
      </c>
      <c r="D254" s="216" t="s">
        <v>148</v>
      </c>
      <c r="E254" s="217" t="s">
        <v>408</v>
      </c>
      <c r="F254" s="218" t="s">
        <v>409</v>
      </c>
      <c r="G254" s="219" t="s">
        <v>359</v>
      </c>
      <c r="H254" s="220">
        <v>10</v>
      </c>
      <c r="I254" s="221"/>
      <c r="J254" s="222">
        <f>ROUND(I254*H254,2)</f>
        <v>0</v>
      </c>
      <c r="K254" s="218" t="s">
        <v>152</v>
      </c>
      <c r="L254" s="72"/>
      <c r="M254" s="223" t="s">
        <v>34</v>
      </c>
      <c r="N254" s="224" t="s">
        <v>49</v>
      </c>
      <c r="O254" s="47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AR254" s="23" t="s">
        <v>153</v>
      </c>
      <c r="AT254" s="23" t="s">
        <v>148</v>
      </c>
      <c r="AU254" s="23" t="s">
        <v>93</v>
      </c>
      <c r="AY254" s="23" t="s">
        <v>145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3" t="s">
        <v>83</v>
      </c>
      <c r="BK254" s="227">
        <f>ROUND(I254*H254,2)</f>
        <v>0</v>
      </c>
      <c r="BL254" s="23" t="s">
        <v>153</v>
      </c>
      <c r="BM254" s="23" t="s">
        <v>410</v>
      </c>
    </row>
    <row r="255" s="1" customFormat="1">
      <c r="B255" s="46"/>
      <c r="C255" s="74"/>
      <c r="D255" s="228" t="s">
        <v>155</v>
      </c>
      <c r="E255" s="74"/>
      <c r="F255" s="229" t="s">
        <v>411</v>
      </c>
      <c r="G255" s="74"/>
      <c r="H255" s="74"/>
      <c r="I255" s="187"/>
      <c r="J255" s="74"/>
      <c r="K255" s="74"/>
      <c r="L255" s="72"/>
      <c r="M255" s="230"/>
      <c r="N255" s="47"/>
      <c r="O255" s="47"/>
      <c r="P255" s="47"/>
      <c r="Q255" s="47"/>
      <c r="R255" s="47"/>
      <c r="S255" s="47"/>
      <c r="T255" s="95"/>
      <c r="AT255" s="23" t="s">
        <v>155</v>
      </c>
      <c r="AU255" s="23" t="s">
        <v>93</v>
      </c>
    </row>
    <row r="256" s="11" customFormat="1">
      <c r="B256" s="231"/>
      <c r="C256" s="232"/>
      <c r="D256" s="228" t="s">
        <v>157</v>
      </c>
      <c r="E256" s="233" t="s">
        <v>34</v>
      </c>
      <c r="F256" s="234" t="s">
        <v>158</v>
      </c>
      <c r="G256" s="232"/>
      <c r="H256" s="233" t="s">
        <v>34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157</v>
      </c>
      <c r="AU256" s="240" t="s">
        <v>93</v>
      </c>
      <c r="AV256" s="11" t="s">
        <v>83</v>
      </c>
      <c r="AW256" s="11" t="s">
        <v>41</v>
      </c>
      <c r="AX256" s="11" t="s">
        <v>78</v>
      </c>
      <c r="AY256" s="240" t="s">
        <v>145</v>
      </c>
    </row>
    <row r="257" s="12" customFormat="1">
      <c r="B257" s="241"/>
      <c r="C257" s="242"/>
      <c r="D257" s="228" t="s">
        <v>157</v>
      </c>
      <c r="E257" s="243" t="s">
        <v>34</v>
      </c>
      <c r="F257" s="244" t="s">
        <v>387</v>
      </c>
      <c r="G257" s="242"/>
      <c r="H257" s="245">
        <v>10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157</v>
      </c>
      <c r="AU257" s="251" t="s">
        <v>93</v>
      </c>
      <c r="AV257" s="12" t="s">
        <v>93</v>
      </c>
      <c r="AW257" s="12" t="s">
        <v>41</v>
      </c>
      <c r="AX257" s="12" t="s">
        <v>78</v>
      </c>
      <c r="AY257" s="251" t="s">
        <v>145</v>
      </c>
    </row>
    <row r="258" s="13" customFormat="1">
      <c r="B258" s="252"/>
      <c r="C258" s="253"/>
      <c r="D258" s="228" t="s">
        <v>157</v>
      </c>
      <c r="E258" s="254" t="s">
        <v>34</v>
      </c>
      <c r="F258" s="255" t="s">
        <v>160</v>
      </c>
      <c r="G258" s="253"/>
      <c r="H258" s="256">
        <v>10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AT258" s="262" t="s">
        <v>157</v>
      </c>
      <c r="AU258" s="262" t="s">
        <v>93</v>
      </c>
      <c r="AV258" s="13" t="s">
        <v>153</v>
      </c>
      <c r="AW258" s="13" t="s">
        <v>41</v>
      </c>
      <c r="AX258" s="13" t="s">
        <v>83</v>
      </c>
      <c r="AY258" s="262" t="s">
        <v>145</v>
      </c>
    </row>
    <row r="259" s="1" customFormat="1" ht="25.5" customHeight="1">
      <c r="B259" s="46"/>
      <c r="C259" s="216" t="s">
        <v>412</v>
      </c>
      <c r="D259" s="216" t="s">
        <v>148</v>
      </c>
      <c r="E259" s="217" t="s">
        <v>413</v>
      </c>
      <c r="F259" s="218" t="s">
        <v>414</v>
      </c>
      <c r="G259" s="219" t="s">
        <v>359</v>
      </c>
      <c r="H259" s="220">
        <v>600</v>
      </c>
      <c r="I259" s="221"/>
      <c r="J259" s="222">
        <f>ROUND(I259*H259,2)</f>
        <v>0</v>
      </c>
      <c r="K259" s="218" t="s">
        <v>152</v>
      </c>
      <c r="L259" s="72"/>
      <c r="M259" s="223" t="s">
        <v>34</v>
      </c>
      <c r="N259" s="224" t="s">
        <v>49</v>
      </c>
      <c r="O259" s="47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AR259" s="23" t="s">
        <v>153</v>
      </c>
      <c r="AT259" s="23" t="s">
        <v>148</v>
      </c>
      <c r="AU259" s="23" t="s">
        <v>93</v>
      </c>
      <c r="AY259" s="23" t="s">
        <v>145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3" t="s">
        <v>83</v>
      </c>
      <c r="BK259" s="227">
        <f>ROUND(I259*H259,2)</f>
        <v>0</v>
      </c>
      <c r="BL259" s="23" t="s">
        <v>153</v>
      </c>
      <c r="BM259" s="23" t="s">
        <v>415</v>
      </c>
    </row>
    <row r="260" s="1" customFormat="1">
      <c r="B260" s="46"/>
      <c r="C260" s="74"/>
      <c r="D260" s="228" t="s">
        <v>155</v>
      </c>
      <c r="E260" s="74"/>
      <c r="F260" s="229" t="s">
        <v>411</v>
      </c>
      <c r="G260" s="74"/>
      <c r="H260" s="74"/>
      <c r="I260" s="187"/>
      <c r="J260" s="74"/>
      <c r="K260" s="74"/>
      <c r="L260" s="72"/>
      <c r="M260" s="230"/>
      <c r="N260" s="47"/>
      <c r="O260" s="47"/>
      <c r="P260" s="47"/>
      <c r="Q260" s="47"/>
      <c r="R260" s="47"/>
      <c r="S260" s="47"/>
      <c r="T260" s="95"/>
      <c r="AT260" s="23" t="s">
        <v>155</v>
      </c>
      <c r="AU260" s="23" t="s">
        <v>93</v>
      </c>
    </row>
    <row r="261" s="12" customFormat="1">
      <c r="B261" s="241"/>
      <c r="C261" s="242"/>
      <c r="D261" s="228" t="s">
        <v>157</v>
      </c>
      <c r="E261" s="243" t="s">
        <v>34</v>
      </c>
      <c r="F261" s="244" t="s">
        <v>416</v>
      </c>
      <c r="G261" s="242"/>
      <c r="H261" s="245">
        <v>600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AT261" s="251" t="s">
        <v>157</v>
      </c>
      <c r="AU261" s="251" t="s">
        <v>93</v>
      </c>
      <c r="AV261" s="12" t="s">
        <v>93</v>
      </c>
      <c r="AW261" s="12" t="s">
        <v>41</v>
      </c>
      <c r="AX261" s="12" t="s">
        <v>83</v>
      </c>
      <c r="AY261" s="251" t="s">
        <v>145</v>
      </c>
    </row>
    <row r="262" s="1" customFormat="1" ht="51" customHeight="1">
      <c r="B262" s="46"/>
      <c r="C262" s="216" t="s">
        <v>417</v>
      </c>
      <c r="D262" s="216" t="s">
        <v>148</v>
      </c>
      <c r="E262" s="217" t="s">
        <v>418</v>
      </c>
      <c r="F262" s="218" t="s">
        <v>419</v>
      </c>
      <c r="G262" s="219" t="s">
        <v>178</v>
      </c>
      <c r="H262" s="220">
        <v>282</v>
      </c>
      <c r="I262" s="221"/>
      <c r="J262" s="222">
        <f>ROUND(I262*H262,2)</f>
        <v>0</v>
      </c>
      <c r="K262" s="218" t="s">
        <v>152</v>
      </c>
      <c r="L262" s="72"/>
      <c r="M262" s="223" t="s">
        <v>34</v>
      </c>
      <c r="N262" s="224" t="s">
        <v>49</v>
      </c>
      <c r="O262" s="47"/>
      <c r="P262" s="225">
        <f>O262*H262</f>
        <v>0</v>
      </c>
      <c r="Q262" s="225">
        <v>0.089779999999999999</v>
      </c>
      <c r="R262" s="225">
        <f>Q262*H262</f>
        <v>25.317959999999999</v>
      </c>
      <c r="S262" s="225">
        <v>0</v>
      </c>
      <c r="T262" s="226">
        <f>S262*H262</f>
        <v>0</v>
      </c>
      <c r="AR262" s="23" t="s">
        <v>153</v>
      </c>
      <c r="AT262" s="23" t="s">
        <v>148</v>
      </c>
      <c r="AU262" s="23" t="s">
        <v>93</v>
      </c>
      <c r="AY262" s="23" t="s">
        <v>145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3" t="s">
        <v>83</v>
      </c>
      <c r="BK262" s="227">
        <f>ROUND(I262*H262,2)</f>
        <v>0</v>
      </c>
      <c r="BL262" s="23" t="s">
        <v>153</v>
      </c>
      <c r="BM262" s="23" t="s">
        <v>420</v>
      </c>
    </row>
    <row r="263" s="1" customFormat="1">
      <c r="B263" s="46"/>
      <c r="C263" s="74"/>
      <c r="D263" s="228" t="s">
        <v>155</v>
      </c>
      <c r="E263" s="74"/>
      <c r="F263" s="229" t="s">
        <v>421</v>
      </c>
      <c r="G263" s="74"/>
      <c r="H263" s="74"/>
      <c r="I263" s="187"/>
      <c r="J263" s="74"/>
      <c r="K263" s="74"/>
      <c r="L263" s="72"/>
      <c r="M263" s="230"/>
      <c r="N263" s="47"/>
      <c r="O263" s="47"/>
      <c r="P263" s="47"/>
      <c r="Q263" s="47"/>
      <c r="R263" s="47"/>
      <c r="S263" s="47"/>
      <c r="T263" s="95"/>
      <c r="AT263" s="23" t="s">
        <v>155</v>
      </c>
      <c r="AU263" s="23" t="s">
        <v>93</v>
      </c>
    </row>
    <row r="264" s="11" customFormat="1">
      <c r="B264" s="231"/>
      <c r="C264" s="232"/>
      <c r="D264" s="228" t="s">
        <v>157</v>
      </c>
      <c r="E264" s="233" t="s">
        <v>34</v>
      </c>
      <c r="F264" s="234" t="s">
        <v>422</v>
      </c>
      <c r="G264" s="232"/>
      <c r="H264" s="233" t="s">
        <v>34</v>
      </c>
      <c r="I264" s="235"/>
      <c r="J264" s="232"/>
      <c r="K264" s="232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157</v>
      </c>
      <c r="AU264" s="240" t="s">
        <v>93</v>
      </c>
      <c r="AV264" s="11" t="s">
        <v>83</v>
      </c>
      <c r="AW264" s="11" t="s">
        <v>41</v>
      </c>
      <c r="AX264" s="11" t="s">
        <v>78</v>
      </c>
      <c r="AY264" s="240" t="s">
        <v>145</v>
      </c>
    </row>
    <row r="265" s="12" customFormat="1">
      <c r="B265" s="241"/>
      <c r="C265" s="242"/>
      <c r="D265" s="228" t="s">
        <v>157</v>
      </c>
      <c r="E265" s="243" t="s">
        <v>34</v>
      </c>
      <c r="F265" s="244" t="s">
        <v>423</v>
      </c>
      <c r="G265" s="242"/>
      <c r="H265" s="245">
        <v>282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157</v>
      </c>
      <c r="AU265" s="251" t="s">
        <v>93</v>
      </c>
      <c r="AV265" s="12" t="s">
        <v>93</v>
      </c>
      <c r="AW265" s="12" t="s">
        <v>41</v>
      </c>
      <c r="AX265" s="12" t="s">
        <v>78</v>
      </c>
      <c r="AY265" s="251" t="s">
        <v>145</v>
      </c>
    </row>
    <row r="266" s="13" customFormat="1">
      <c r="B266" s="252"/>
      <c r="C266" s="253"/>
      <c r="D266" s="228" t="s">
        <v>157</v>
      </c>
      <c r="E266" s="254" t="s">
        <v>34</v>
      </c>
      <c r="F266" s="255" t="s">
        <v>160</v>
      </c>
      <c r="G266" s="253"/>
      <c r="H266" s="256">
        <v>282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AT266" s="262" t="s">
        <v>157</v>
      </c>
      <c r="AU266" s="262" t="s">
        <v>93</v>
      </c>
      <c r="AV266" s="13" t="s">
        <v>153</v>
      </c>
      <c r="AW266" s="13" t="s">
        <v>41</v>
      </c>
      <c r="AX266" s="13" t="s">
        <v>83</v>
      </c>
      <c r="AY266" s="262" t="s">
        <v>145</v>
      </c>
    </row>
    <row r="267" s="1" customFormat="1" ht="16.5" customHeight="1">
      <c r="B267" s="46"/>
      <c r="C267" s="264" t="s">
        <v>424</v>
      </c>
      <c r="D267" s="264" t="s">
        <v>251</v>
      </c>
      <c r="E267" s="265" t="s">
        <v>425</v>
      </c>
      <c r="F267" s="266" t="s">
        <v>426</v>
      </c>
      <c r="G267" s="267" t="s">
        <v>151</v>
      </c>
      <c r="H267" s="268">
        <v>4.2300000000000004</v>
      </c>
      <c r="I267" s="269"/>
      <c r="J267" s="270">
        <f>ROUND(I267*H267,2)</f>
        <v>0</v>
      </c>
      <c r="K267" s="266" t="s">
        <v>152</v>
      </c>
      <c r="L267" s="271"/>
      <c r="M267" s="272" t="s">
        <v>34</v>
      </c>
      <c r="N267" s="273" t="s">
        <v>49</v>
      </c>
      <c r="O267" s="47"/>
      <c r="P267" s="225">
        <f>O267*H267</f>
        <v>0</v>
      </c>
      <c r="Q267" s="225">
        <v>0.222</v>
      </c>
      <c r="R267" s="225">
        <f>Q267*H267</f>
        <v>0.93906000000000012</v>
      </c>
      <c r="S267" s="225">
        <v>0</v>
      </c>
      <c r="T267" s="226">
        <f>S267*H267</f>
        <v>0</v>
      </c>
      <c r="AR267" s="23" t="s">
        <v>254</v>
      </c>
      <c r="AT267" s="23" t="s">
        <v>251</v>
      </c>
      <c r="AU267" s="23" t="s">
        <v>93</v>
      </c>
      <c r="AY267" s="23" t="s">
        <v>145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3" t="s">
        <v>83</v>
      </c>
      <c r="BK267" s="227">
        <f>ROUND(I267*H267,2)</f>
        <v>0</v>
      </c>
      <c r="BL267" s="23" t="s">
        <v>153</v>
      </c>
      <c r="BM267" s="23" t="s">
        <v>427</v>
      </c>
    </row>
    <row r="268" s="12" customFormat="1">
      <c r="B268" s="241"/>
      <c r="C268" s="242"/>
      <c r="D268" s="228" t="s">
        <v>157</v>
      </c>
      <c r="E268" s="243" t="s">
        <v>34</v>
      </c>
      <c r="F268" s="244" t="s">
        <v>428</v>
      </c>
      <c r="G268" s="242"/>
      <c r="H268" s="245">
        <v>4.2300000000000004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157</v>
      </c>
      <c r="AU268" s="251" t="s">
        <v>93</v>
      </c>
      <c r="AV268" s="12" t="s">
        <v>93</v>
      </c>
      <c r="AW268" s="12" t="s">
        <v>41</v>
      </c>
      <c r="AX268" s="12" t="s">
        <v>83</v>
      </c>
      <c r="AY268" s="251" t="s">
        <v>145</v>
      </c>
    </row>
    <row r="269" s="1" customFormat="1" ht="38.25" customHeight="1">
      <c r="B269" s="46"/>
      <c r="C269" s="216" t="s">
        <v>429</v>
      </c>
      <c r="D269" s="216" t="s">
        <v>148</v>
      </c>
      <c r="E269" s="217" t="s">
        <v>430</v>
      </c>
      <c r="F269" s="218" t="s">
        <v>431</v>
      </c>
      <c r="G269" s="219" t="s">
        <v>178</v>
      </c>
      <c r="H269" s="220">
        <v>288</v>
      </c>
      <c r="I269" s="221"/>
      <c r="J269" s="222">
        <f>ROUND(I269*H269,2)</f>
        <v>0</v>
      </c>
      <c r="K269" s="218" t="s">
        <v>152</v>
      </c>
      <c r="L269" s="72"/>
      <c r="M269" s="223" t="s">
        <v>34</v>
      </c>
      <c r="N269" s="224" t="s">
        <v>49</v>
      </c>
      <c r="O269" s="47"/>
      <c r="P269" s="225">
        <f>O269*H269</f>
        <v>0</v>
      </c>
      <c r="Q269" s="225">
        <v>0.1295</v>
      </c>
      <c r="R269" s="225">
        <f>Q269*H269</f>
        <v>37.295999999999999</v>
      </c>
      <c r="S269" s="225">
        <v>0</v>
      </c>
      <c r="T269" s="226">
        <f>S269*H269</f>
        <v>0</v>
      </c>
      <c r="AR269" s="23" t="s">
        <v>153</v>
      </c>
      <c r="AT269" s="23" t="s">
        <v>148</v>
      </c>
      <c r="AU269" s="23" t="s">
        <v>93</v>
      </c>
      <c r="AY269" s="23" t="s">
        <v>145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3" t="s">
        <v>83</v>
      </c>
      <c r="BK269" s="227">
        <f>ROUND(I269*H269,2)</f>
        <v>0</v>
      </c>
      <c r="BL269" s="23" t="s">
        <v>153</v>
      </c>
      <c r="BM269" s="23" t="s">
        <v>432</v>
      </c>
    </row>
    <row r="270" s="1" customFormat="1">
      <c r="B270" s="46"/>
      <c r="C270" s="74"/>
      <c r="D270" s="228" t="s">
        <v>155</v>
      </c>
      <c r="E270" s="74"/>
      <c r="F270" s="229" t="s">
        <v>433</v>
      </c>
      <c r="G270" s="74"/>
      <c r="H270" s="74"/>
      <c r="I270" s="187"/>
      <c r="J270" s="74"/>
      <c r="K270" s="74"/>
      <c r="L270" s="72"/>
      <c r="M270" s="230"/>
      <c r="N270" s="47"/>
      <c r="O270" s="47"/>
      <c r="P270" s="47"/>
      <c r="Q270" s="47"/>
      <c r="R270" s="47"/>
      <c r="S270" s="47"/>
      <c r="T270" s="95"/>
      <c r="AT270" s="23" t="s">
        <v>155</v>
      </c>
      <c r="AU270" s="23" t="s">
        <v>93</v>
      </c>
    </row>
    <row r="271" s="11" customFormat="1">
      <c r="B271" s="231"/>
      <c r="C271" s="232"/>
      <c r="D271" s="228" t="s">
        <v>157</v>
      </c>
      <c r="E271" s="233" t="s">
        <v>34</v>
      </c>
      <c r="F271" s="234" t="s">
        <v>422</v>
      </c>
      <c r="G271" s="232"/>
      <c r="H271" s="233" t="s">
        <v>34</v>
      </c>
      <c r="I271" s="235"/>
      <c r="J271" s="232"/>
      <c r="K271" s="232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157</v>
      </c>
      <c r="AU271" s="240" t="s">
        <v>93</v>
      </c>
      <c r="AV271" s="11" t="s">
        <v>83</v>
      </c>
      <c r="AW271" s="11" t="s">
        <v>41</v>
      </c>
      <c r="AX271" s="11" t="s">
        <v>78</v>
      </c>
      <c r="AY271" s="240" t="s">
        <v>145</v>
      </c>
    </row>
    <row r="272" s="12" customFormat="1">
      <c r="B272" s="241"/>
      <c r="C272" s="242"/>
      <c r="D272" s="228" t="s">
        <v>157</v>
      </c>
      <c r="E272" s="243" t="s">
        <v>34</v>
      </c>
      <c r="F272" s="244" t="s">
        <v>190</v>
      </c>
      <c r="G272" s="242"/>
      <c r="H272" s="245">
        <v>288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AT272" s="251" t="s">
        <v>157</v>
      </c>
      <c r="AU272" s="251" t="s">
        <v>93</v>
      </c>
      <c r="AV272" s="12" t="s">
        <v>93</v>
      </c>
      <c r="AW272" s="12" t="s">
        <v>41</v>
      </c>
      <c r="AX272" s="12" t="s">
        <v>78</v>
      </c>
      <c r="AY272" s="251" t="s">
        <v>145</v>
      </c>
    </row>
    <row r="273" s="13" customFormat="1">
      <c r="B273" s="252"/>
      <c r="C273" s="253"/>
      <c r="D273" s="228" t="s">
        <v>157</v>
      </c>
      <c r="E273" s="254" t="s">
        <v>34</v>
      </c>
      <c r="F273" s="255" t="s">
        <v>160</v>
      </c>
      <c r="G273" s="253"/>
      <c r="H273" s="256">
        <v>288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AT273" s="262" t="s">
        <v>157</v>
      </c>
      <c r="AU273" s="262" t="s">
        <v>93</v>
      </c>
      <c r="AV273" s="13" t="s">
        <v>153</v>
      </c>
      <c r="AW273" s="13" t="s">
        <v>41</v>
      </c>
      <c r="AX273" s="13" t="s">
        <v>83</v>
      </c>
      <c r="AY273" s="262" t="s">
        <v>145</v>
      </c>
    </row>
    <row r="274" s="1" customFormat="1" ht="16.5" customHeight="1">
      <c r="B274" s="46"/>
      <c r="C274" s="264" t="s">
        <v>10</v>
      </c>
      <c r="D274" s="264" t="s">
        <v>251</v>
      </c>
      <c r="E274" s="265" t="s">
        <v>434</v>
      </c>
      <c r="F274" s="266" t="s">
        <v>435</v>
      </c>
      <c r="G274" s="267" t="s">
        <v>178</v>
      </c>
      <c r="H274" s="268">
        <v>288</v>
      </c>
      <c r="I274" s="269"/>
      <c r="J274" s="270">
        <f>ROUND(I274*H274,2)</f>
        <v>0</v>
      </c>
      <c r="K274" s="266" t="s">
        <v>152</v>
      </c>
      <c r="L274" s="271"/>
      <c r="M274" s="272" t="s">
        <v>34</v>
      </c>
      <c r="N274" s="273" t="s">
        <v>49</v>
      </c>
      <c r="O274" s="47"/>
      <c r="P274" s="225">
        <f>O274*H274</f>
        <v>0</v>
      </c>
      <c r="Q274" s="225">
        <v>0.058000000000000003</v>
      </c>
      <c r="R274" s="225">
        <f>Q274*H274</f>
        <v>16.704000000000001</v>
      </c>
      <c r="S274" s="225">
        <v>0</v>
      </c>
      <c r="T274" s="226">
        <f>S274*H274</f>
        <v>0</v>
      </c>
      <c r="AR274" s="23" t="s">
        <v>254</v>
      </c>
      <c r="AT274" s="23" t="s">
        <v>251</v>
      </c>
      <c r="AU274" s="23" t="s">
        <v>93</v>
      </c>
      <c r="AY274" s="23" t="s">
        <v>145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3" t="s">
        <v>83</v>
      </c>
      <c r="BK274" s="227">
        <f>ROUND(I274*H274,2)</f>
        <v>0</v>
      </c>
      <c r="BL274" s="23" t="s">
        <v>153</v>
      </c>
      <c r="BM274" s="23" t="s">
        <v>436</v>
      </c>
    </row>
    <row r="275" s="1" customFormat="1" ht="38.25" customHeight="1">
      <c r="B275" s="46"/>
      <c r="C275" s="216" t="s">
        <v>437</v>
      </c>
      <c r="D275" s="216" t="s">
        <v>148</v>
      </c>
      <c r="E275" s="217" t="s">
        <v>438</v>
      </c>
      <c r="F275" s="218" t="s">
        <v>439</v>
      </c>
      <c r="G275" s="219" t="s">
        <v>178</v>
      </c>
      <c r="H275" s="220">
        <v>141</v>
      </c>
      <c r="I275" s="221"/>
      <c r="J275" s="222">
        <f>ROUND(I275*H275,2)</f>
        <v>0</v>
      </c>
      <c r="K275" s="218" t="s">
        <v>152</v>
      </c>
      <c r="L275" s="72"/>
      <c r="M275" s="223" t="s">
        <v>34</v>
      </c>
      <c r="N275" s="224" t="s">
        <v>49</v>
      </c>
      <c r="O275" s="47"/>
      <c r="P275" s="225">
        <f>O275*H275</f>
        <v>0</v>
      </c>
      <c r="Q275" s="225">
        <v>0.14066999999999999</v>
      </c>
      <c r="R275" s="225">
        <f>Q275*H275</f>
        <v>19.83447</v>
      </c>
      <c r="S275" s="225">
        <v>0</v>
      </c>
      <c r="T275" s="226">
        <f>S275*H275</f>
        <v>0</v>
      </c>
      <c r="AR275" s="23" t="s">
        <v>153</v>
      </c>
      <c r="AT275" s="23" t="s">
        <v>148</v>
      </c>
      <c r="AU275" s="23" t="s">
        <v>93</v>
      </c>
      <c r="AY275" s="23" t="s">
        <v>145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3" t="s">
        <v>83</v>
      </c>
      <c r="BK275" s="227">
        <f>ROUND(I275*H275,2)</f>
        <v>0</v>
      </c>
      <c r="BL275" s="23" t="s">
        <v>153</v>
      </c>
      <c r="BM275" s="23" t="s">
        <v>440</v>
      </c>
    </row>
    <row r="276" s="1" customFormat="1">
      <c r="B276" s="46"/>
      <c r="C276" s="74"/>
      <c r="D276" s="228" t="s">
        <v>155</v>
      </c>
      <c r="E276" s="74"/>
      <c r="F276" s="229" t="s">
        <v>441</v>
      </c>
      <c r="G276" s="74"/>
      <c r="H276" s="74"/>
      <c r="I276" s="187"/>
      <c r="J276" s="74"/>
      <c r="K276" s="74"/>
      <c r="L276" s="72"/>
      <c r="M276" s="230"/>
      <c r="N276" s="47"/>
      <c r="O276" s="47"/>
      <c r="P276" s="47"/>
      <c r="Q276" s="47"/>
      <c r="R276" s="47"/>
      <c r="S276" s="47"/>
      <c r="T276" s="95"/>
      <c r="AT276" s="23" t="s">
        <v>155</v>
      </c>
      <c r="AU276" s="23" t="s">
        <v>93</v>
      </c>
    </row>
    <row r="277" s="11" customFormat="1">
      <c r="B277" s="231"/>
      <c r="C277" s="232"/>
      <c r="D277" s="228" t="s">
        <v>157</v>
      </c>
      <c r="E277" s="233" t="s">
        <v>34</v>
      </c>
      <c r="F277" s="234" t="s">
        <v>422</v>
      </c>
      <c r="G277" s="232"/>
      <c r="H277" s="233" t="s">
        <v>34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157</v>
      </c>
      <c r="AU277" s="240" t="s">
        <v>93</v>
      </c>
      <c r="AV277" s="11" t="s">
        <v>83</v>
      </c>
      <c r="AW277" s="11" t="s">
        <v>41</v>
      </c>
      <c r="AX277" s="11" t="s">
        <v>78</v>
      </c>
      <c r="AY277" s="240" t="s">
        <v>145</v>
      </c>
    </row>
    <row r="278" s="12" customFormat="1">
      <c r="B278" s="241"/>
      <c r="C278" s="242"/>
      <c r="D278" s="228" t="s">
        <v>157</v>
      </c>
      <c r="E278" s="243" t="s">
        <v>34</v>
      </c>
      <c r="F278" s="244" t="s">
        <v>442</v>
      </c>
      <c r="G278" s="242"/>
      <c r="H278" s="245">
        <v>141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AT278" s="251" t="s">
        <v>157</v>
      </c>
      <c r="AU278" s="251" t="s">
        <v>93</v>
      </c>
      <c r="AV278" s="12" t="s">
        <v>93</v>
      </c>
      <c r="AW278" s="12" t="s">
        <v>41</v>
      </c>
      <c r="AX278" s="12" t="s">
        <v>78</v>
      </c>
      <c r="AY278" s="251" t="s">
        <v>145</v>
      </c>
    </row>
    <row r="279" s="13" customFormat="1">
      <c r="B279" s="252"/>
      <c r="C279" s="253"/>
      <c r="D279" s="228" t="s">
        <v>157</v>
      </c>
      <c r="E279" s="254" t="s">
        <v>34</v>
      </c>
      <c r="F279" s="255" t="s">
        <v>160</v>
      </c>
      <c r="G279" s="253"/>
      <c r="H279" s="256">
        <v>141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AT279" s="262" t="s">
        <v>157</v>
      </c>
      <c r="AU279" s="262" t="s">
        <v>93</v>
      </c>
      <c r="AV279" s="13" t="s">
        <v>153</v>
      </c>
      <c r="AW279" s="13" t="s">
        <v>41</v>
      </c>
      <c r="AX279" s="13" t="s">
        <v>83</v>
      </c>
      <c r="AY279" s="262" t="s">
        <v>145</v>
      </c>
    </row>
    <row r="280" s="1" customFormat="1" ht="16.5" customHeight="1">
      <c r="B280" s="46"/>
      <c r="C280" s="264" t="s">
        <v>443</v>
      </c>
      <c r="D280" s="264" t="s">
        <v>251</v>
      </c>
      <c r="E280" s="265" t="s">
        <v>444</v>
      </c>
      <c r="F280" s="266" t="s">
        <v>445</v>
      </c>
      <c r="G280" s="267" t="s">
        <v>178</v>
      </c>
      <c r="H280" s="268">
        <v>21.149999999999999</v>
      </c>
      <c r="I280" s="269"/>
      <c r="J280" s="270">
        <f>ROUND(I280*H280,2)</f>
        <v>0</v>
      </c>
      <c r="K280" s="266" t="s">
        <v>152</v>
      </c>
      <c r="L280" s="271"/>
      <c r="M280" s="272" t="s">
        <v>34</v>
      </c>
      <c r="N280" s="273" t="s">
        <v>49</v>
      </c>
      <c r="O280" s="47"/>
      <c r="P280" s="225">
        <f>O280*H280</f>
        <v>0</v>
      </c>
      <c r="Q280" s="225">
        <v>0.065000000000000002</v>
      </c>
      <c r="R280" s="225">
        <f>Q280*H280</f>
        <v>1.3747499999999999</v>
      </c>
      <c r="S280" s="225">
        <v>0</v>
      </c>
      <c r="T280" s="226">
        <f>S280*H280</f>
        <v>0</v>
      </c>
      <c r="AR280" s="23" t="s">
        <v>254</v>
      </c>
      <c r="AT280" s="23" t="s">
        <v>251</v>
      </c>
      <c r="AU280" s="23" t="s">
        <v>93</v>
      </c>
      <c r="AY280" s="23" t="s">
        <v>145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3" t="s">
        <v>83</v>
      </c>
      <c r="BK280" s="227">
        <f>ROUND(I280*H280,2)</f>
        <v>0</v>
      </c>
      <c r="BL280" s="23" t="s">
        <v>153</v>
      </c>
      <c r="BM280" s="23" t="s">
        <v>446</v>
      </c>
    </row>
    <row r="281" s="12" customFormat="1">
      <c r="B281" s="241"/>
      <c r="C281" s="242"/>
      <c r="D281" s="228" t="s">
        <v>157</v>
      </c>
      <c r="E281" s="242"/>
      <c r="F281" s="244" t="s">
        <v>447</v>
      </c>
      <c r="G281" s="242"/>
      <c r="H281" s="245">
        <v>21.149999999999999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AT281" s="251" t="s">
        <v>157</v>
      </c>
      <c r="AU281" s="251" t="s">
        <v>93</v>
      </c>
      <c r="AV281" s="12" t="s">
        <v>93</v>
      </c>
      <c r="AW281" s="12" t="s">
        <v>6</v>
      </c>
      <c r="AX281" s="12" t="s">
        <v>83</v>
      </c>
      <c r="AY281" s="251" t="s">
        <v>145</v>
      </c>
    </row>
    <row r="282" s="1" customFormat="1" ht="38.25" customHeight="1">
      <c r="B282" s="46"/>
      <c r="C282" s="216" t="s">
        <v>448</v>
      </c>
      <c r="D282" s="216" t="s">
        <v>148</v>
      </c>
      <c r="E282" s="217" t="s">
        <v>449</v>
      </c>
      <c r="F282" s="218" t="s">
        <v>450</v>
      </c>
      <c r="G282" s="219" t="s">
        <v>178</v>
      </c>
      <c r="H282" s="220">
        <v>143</v>
      </c>
      <c r="I282" s="221"/>
      <c r="J282" s="222">
        <f>ROUND(I282*H282,2)</f>
        <v>0</v>
      </c>
      <c r="K282" s="218" t="s">
        <v>152</v>
      </c>
      <c r="L282" s="72"/>
      <c r="M282" s="223" t="s">
        <v>34</v>
      </c>
      <c r="N282" s="224" t="s">
        <v>49</v>
      </c>
      <c r="O282" s="47"/>
      <c r="P282" s="225">
        <f>O282*H282</f>
        <v>0</v>
      </c>
      <c r="Q282" s="225">
        <v>0.00059999999999999995</v>
      </c>
      <c r="R282" s="225">
        <f>Q282*H282</f>
        <v>0.085799999999999987</v>
      </c>
      <c r="S282" s="225">
        <v>0</v>
      </c>
      <c r="T282" s="226">
        <f>S282*H282</f>
        <v>0</v>
      </c>
      <c r="AR282" s="23" t="s">
        <v>153</v>
      </c>
      <c r="AT282" s="23" t="s">
        <v>148</v>
      </c>
      <c r="AU282" s="23" t="s">
        <v>93</v>
      </c>
      <c r="AY282" s="23" t="s">
        <v>145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3" t="s">
        <v>83</v>
      </c>
      <c r="BK282" s="227">
        <f>ROUND(I282*H282,2)</f>
        <v>0</v>
      </c>
      <c r="BL282" s="23" t="s">
        <v>153</v>
      </c>
      <c r="BM282" s="23" t="s">
        <v>451</v>
      </c>
    </row>
    <row r="283" s="1" customFormat="1">
      <c r="B283" s="46"/>
      <c r="C283" s="74"/>
      <c r="D283" s="228" t="s">
        <v>155</v>
      </c>
      <c r="E283" s="74"/>
      <c r="F283" s="229" t="s">
        <v>452</v>
      </c>
      <c r="G283" s="74"/>
      <c r="H283" s="74"/>
      <c r="I283" s="187"/>
      <c r="J283" s="74"/>
      <c r="K283" s="74"/>
      <c r="L283" s="72"/>
      <c r="M283" s="230"/>
      <c r="N283" s="47"/>
      <c r="O283" s="47"/>
      <c r="P283" s="47"/>
      <c r="Q283" s="47"/>
      <c r="R283" s="47"/>
      <c r="S283" s="47"/>
      <c r="T283" s="95"/>
      <c r="AT283" s="23" t="s">
        <v>155</v>
      </c>
      <c r="AU283" s="23" t="s">
        <v>93</v>
      </c>
    </row>
    <row r="284" s="12" customFormat="1">
      <c r="B284" s="241"/>
      <c r="C284" s="242"/>
      <c r="D284" s="228" t="s">
        <v>157</v>
      </c>
      <c r="E284" s="243" t="s">
        <v>34</v>
      </c>
      <c r="F284" s="244" t="s">
        <v>94</v>
      </c>
      <c r="G284" s="242"/>
      <c r="H284" s="245">
        <v>143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AT284" s="251" t="s">
        <v>157</v>
      </c>
      <c r="AU284" s="251" t="s">
        <v>93</v>
      </c>
      <c r="AV284" s="12" t="s">
        <v>93</v>
      </c>
      <c r="AW284" s="12" t="s">
        <v>41</v>
      </c>
      <c r="AX284" s="12" t="s">
        <v>83</v>
      </c>
      <c r="AY284" s="251" t="s">
        <v>145</v>
      </c>
    </row>
    <row r="285" s="1" customFormat="1" ht="16.5" customHeight="1">
      <c r="B285" s="46"/>
      <c r="C285" s="216" t="s">
        <v>453</v>
      </c>
      <c r="D285" s="216" t="s">
        <v>148</v>
      </c>
      <c r="E285" s="217" t="s">
        <v>454</v>
      </c>
      <c r="F285" s="218" t="s">
        <v>455</v>
      </c>
      <c r="G285" s="219" t="s">
        <v>178</v>
      </c>
      <c r="H285" s="220">
        <v>145</v>
      </c>
      <c r="I285" s="221"/>
      <c r="J285" s="222">
        <f>ROUND(I285*H285,2)</f>
        <v>0</v>
      </c>
      <c r="K285" s="218" t="s">
        <v>152</v>
      </c>
      <c r="L285" s="72"/>
      <c r="M285" s="223" t="s">
        <v>34</v>
      </c>
      <c r="N285" s="224" t="s">
        <v>49</v>
      </c>
      <c r="O285" s="47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AR285" s="23" t="s">
        <v>153</v>
      </c>
      <c r="AT285" s="23" t="s">
        <v>148</v>
      </c>
      <c r="AU285" s="23" t="s">
        <v>93</v>
      </c>
      <c r="AY285" s="23" t="s">
        <v>145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3" t="s">
        <v>83</v>
      </c>
      <c r="BK285" s="227">
        <f>ROUND(I285*H285,2)</f>
        <v>0</v>
      </c>
      <c r="BL285" s="23" t="s">
        <v>153</v>
      </c>
      <c r="BM285" s="23" t="s">
        <v>456</v>
      </c>
    </row>
    <row r="286" s="1" customFormat="1">
      <c r="B286" s="46"/>
      <c r="C286" s="74"/>
      <c r="D286" s="228" t="s">
        <v>155</v>
      </c>
      <c r="E286" s="74"/>
      <c r="F286" s="229" t="s">
        <v>457</v>
      </c>
      <c r="G286" s="74"/>
      <c r="H286" s="74"/>
      <c r="I286" s="187"/>
      <c r="J286" s="74"/>
      <c r="K286" s="74"/>
      <c r="L286" s="72"/>
      <c r="M286" s="230"/>
      <c r="N286" s="47"/>
      <c r="O286" s="47"/>
      <c r="P286" s="47"/>
      <c r="Q286" s="47"/>
      <c r="R286" s="47"/>
      <c r="S286" s="47"/>
      <c r="T286" s="95"/>
      <c r="AT286" s="23" t="s">
        <v>155</v>
      </c>
      <c r="AU286" s="23" t="s">
        <v>93</v>
      </c>
    </row>
    <row r="287" s="11" customFormat="1">
      <c r="B287" s="231"/>
      <c r="C287" s="232"/>
      <c r="D287" s="228" t="s">
        <v>157</v>
      </c>
      <c r="E287" s="233" t="s">
        <v>34</v>
      </c>
      <c r="F287" s="234" t="s">
        <v>158</v>
      </c>
      <c r="G287" s="232"/>
      <c r="H287" s="233" t="s">
        <v>34</v>
      </c>
      <c r="I287" s="235"/>
      <c r="J287" s="232"/>
      <c r="K287" s="232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157</v>
      </c>
      <c r="AU287" s="240" t="s">
        <v>93</v>
      </c>
      <c r="AV287" s="11" t="s">
        <v>83</v>
      </c>
      <c r="AW287" s="11" t="s">
        <v>41</v>
      </c>
      <c r="AX287" s="11" t="s">
        <v>78</v>
      </c>
      <c r="AY287" s="240" t="s">
        <v>145</v>
      </c>
    </row>
    <row r="288" s="12" customFormat="1">
      <c r="B288" s="241"/>
      <c r="C288" s="242"/>
      <c r="D288" s="228" t="s">
        <v>157</v>
      </c>
      <c r="E288" s="243" t="s">
        <v>34</v>
      </c>
      <c r="F288" s="244" t="s">
        <v>458</v>
      </c>
      <c r="G288" s="242"/>
      <c r="H288" s="245">
        <v>145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157</v>
      </c>
      <c r="AU288" s="251" t="s">
        <v>93</v>
      </c>
      <c r="AV288" s="12" t="s">
        <v>93</v>
      </c>
      <c r="AW288" s="12" t="s">
        <v>41</v>
      </c>
      <c r="AX288" s="12" t="s">
        <v>78</v>
      </c>
      <c r="AY288" s="251" t="s">
        <v>145</v>
      </c>
    </row>
    <row r="289" s="13" customFormat="1">
      <c r="B289" s="252"/>
      <c r="C289" s="253"/>
      <c r="D289" s="228" t="s">
        <v>157</v>
      </c>
      <c r="E289" s="254" t="s">
        <v>90</v>
      </c>
      <c r="F289" s="255" t="s">
        <v>160</v>
      </c>
      <c r="G289" s="253"/>
      <c r="H289" s="256">
        <v>145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AT289" s="262" t="s">
        <v>157</v>
      </c>
      <c r="AU289" s="262" t="s">
        <v>93</v>
      </c>
      <c r="AV289" s="13" t="s">
        <v>153</v>
      </c>
      <c r="AW289" s="13" t="s">
        <v>41</v>
      </c>
      <c r="AX289" s="13" t="s">
        <v>83</v>
      </c>
      <c r="AY289" s="262" t="s">
        <v>145</v>
      </c>
    </row>
    <row r="290" s="1" customFormat="1" ht="25.5" customHeight="1">
      <c r="B290" s="46"/>
      <c r="C290" s="216" t="s">
        <v>405</v>
      </c>
      <c r="D290" s="216" t="s">
        <v>148</v>
      </c>
      <c r="E290" s="217" t="s">
        <v>459</v>
      </c>
      <c r="F290" s="218" t="s">
        <v>460</v>
      </c>
      <c r="G290" s="219" t="s">
        <v>178</v>
      </c>
      <c r="H290" s="220">
        <v>143</v>
      </c>
      <c r="I290" s="221"/>
      <c r="J290" s="222">
        <f>ROUND(I290*H290,2)</f>
        <v>0</v>
      </c>
      <c r="K290" s="218" t="s">
        <v>152</v>
      </c>
      <c r="L290" s="72"/>
      <c r="M290" s="223" t="s">
        <v>34</v>
      </c>
      <c r="N290" s="224" t="s">
        <v>49</v>
      </c>
      <c r="O290" s="47"/>
      <c r="P290" s="225">
        <f>O290*H290</f>
        <v>0</v>
      </c>
      <c r="Q290" s="225">
        <v>3.0000000000000001E-05</v>
      </c>
      <c r="R290" s="225">
        <f>Q290*H290</f>
        <v>0.0042900000000000004</v>
      </c>
      <c r="S290" s="225">
        <v>0</v>
      </c>
      <c r="T290" s="226">
        <f>S290*H290</f>
        <v>0</v>
      </c>
      <c r="AR290" s="23" t="s">
        <v>153</v>
      </c>
      <c r="AT290" s="23" t="s">
        <v>148</v>
      </c>
      <c r="AU290" s="23" t="s">
        <v>93</v>
      </c>
      <c r="AY290" s="23" t="s">
        <v>145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3" t="s">
        <v>83</v>
      </c>
      <c r="BK290" s="227">
        <f>ROUND(I290*H290,2)</f>
        <v>0</v>
      </c>
      <c r="BL290" s="23" t="s">
        <v>153</v>
      </c>
      <c r="BM290" s="23" t="s">
        <v>461</v>
      </c>
    </row>
    <row r="291" s="1" customFormat="1">
      <c r="B291" s="46"/>
      <c r="C291" s="74"/>
      <c r="D291" s="228" t="s">
        <v>155</v>
      </c>
      <c r="E291" s="74"/>
      <c r="F291" s="229" t="s">
        <v>457</v>
      </c>
      <c r="G291" s="74"/>
      <c r="H291" s="74"/>
      <c r="I291" s="187"/>
      <c r="J291" s="74"/>
      <c r="K291" s="74"/>
      <c r="L291" s="72"/>
      <c r="M291" s="230"/>
      <c r="N291" s="47"/>
      <c r="O291" s="47"/>
      <c r="P291" s="47"/>
      <c r="Q291" s="47"/>
      <c r="R291" s="47"/>
      <c r="S291" s="47"/>
      <c r="T291" s="95"/>
      <c r="AT291" s="23" t="s">
        <v>155</v>
      </c>
      <c r="AU291" s="23" t="s">
        <v>93</v>
      </c>
    </row>
    <row r="292" s="11" customFormat="1">
      <c r="B292" s="231"/>
      <c r="C292" s="232"/>
      <c r="D292" s="228" t="s">
        <v>157</v>
      </c>
      <c r="E292" s="233" t="s">
        <v>34</v>
      </c>
      <c r="F292" s="234" t="s">
        <v>158</v>
      </c>
      <c r="G292" s="232"/>
      <c r="H292" s="233" t="s">
        <v>34</v>
      </c>
      <c r="I292" s="235"/>
      <c r="J292" s="232"/>
      <c r="K292" s="232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157</v>
      </c>
      <c r="AU292" s="240" t="s">
        <v>93</v>
      </c>
      <c r="AV292" s="11" t="s">
        <v>83</v>
      </c>
      <c r="AW292" s="11" t="s">
        <v>41</v>
      </c>
      <c r="AX292" s="11" t="s">
        <v>78</v>
      </c>
      <c r="AY292" s="240" t="s">
        <v>145</v>
      </c>
    </row>
    <row r="293" s="12" customFormat="1">
      <c r="B293" s="241"/>
      <c r="C293" s="242"/>
      <c r="D293" s="228" t="s">
        <v>157</v>
      </c>
      <c r="E293" s="243" t="s">
        <v>34</v>
      </c>
      <c r="F293" s="244" t="s">
        <v>462</v>
      </c>
      <c r="G293" s="242"/>
      <c r="H293" s="245">
        <v>143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AT293" s="251" t="s">
        <v>157</v>
      </c>
      <c r="AU293" s="251" t="s">
        <v>93</v>
      </c>
      <c r="AV293" s="12" t="s">
        <v>93</v>
      </c>
      <c r="AW293" s="12" t="s">
        <v>41</v>
      </c>
      <c r="AX293" s="12" t="s">
        <v>78</v>
      </c>
      <c r="AY293" s="251" t="s">
        <v>145</v>
      </c>
    </row>
    <row r="294" s="13" customFormat="1">
      <c r="B294" s="252"/>
      <c r="C294" s="253"/>
      <c r="D294" s="228" t="s">
        <v>157</v>
      </c>
      <c r="E294" s="254" t="s">
        <v>94</v>
      </c>
      <c r="F294" s="255" t="s">
        <v>160</v>
      </c>
      <c r="G294" s="253"/>
      <c r="H294" s="256">
        <v>143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AT294" s="262" t="s">
        <v>157</v>
      </c>
      <c r="AU294" s="262" t="s">
        <v>93</v>
      </c>
      <c r="AV294" s="13" t="s">
        <v>153</v>
      </c>
      <c r="AW294" s="13" t="s">
        <v>41</v>
      </c>
      <c r="AX294" s="13" t="s">
        <v>83</v>
      </c>
      <c r="AY294" s="262" t="s">
        <v>145</v>
      </c>
    </row>
    <row r="295" s="1" customFormat="1" ht="38.25" customHeight="1">
      <c r="B295" s="46"/>
      <c r="C295" s="216" t="s">
        <v>463</v>
      </c>
      <c r="D295" s="216" t="s">
        <v>148</v>
      </c>
      <c r="E295" s="217" t="s">
        <v>464</v>
      </c>
      <c r="F295" s="218" t="s">
        <v>465</v>
      </c>
      <c r="G295" s="219" t="s">
        <v>151</v>
      </c>
      <c r="H295" s="220">
        <v>70.5</v>
      </c>
      <c r="I295" s="221"/>
      <c r="J295" s="222">
        <f>ROUND(I295*H295,2)</f>
        <v>0</v>
      </c>
      <c r="K295" s="218" t="s">
        <v>152</v>
      </c>
      <c r="L295" s="72"/>
      <c r="M295" s="223" t="s">
        <v>34</v>
      </c>
      <c r="N295" s="224" t="s">
        <v>49</v>
      </c>
      <c r="O295" s="47"/>
      <c r="P295" s="225">
        <f>O295*H295</f>
        <v>0</v>
      </c>
      <c r="Q295" s="225">
        <v>0</v>
      </c>
      <c r="R295" s="225">
        <f>Q295*H295</f>
        <v>0</v>
      </c>
      <c r="S295" s="225">
        <v>0.02</v>
      </c>
      <c r="T295" s="226">
        <f>S295*H295</f>
        <v>1.4099999999999999</v>
      </c>
      <c r="AR295" s="23" t="s">
        <v>153</v>
      </c>
      <c r="AT295" s="23" t="s">
        <v>148</v>
      </c>
      <c r="AU295" s="23" t="s">
        <v>93</v>
      </c>
      <c r="AY295" s="23" t="s">
        <v>145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3" t="s">
        <v>83</v>
      </c>
      <c r="BK295" s="227">
        <f>ROUND(I295*H295,2)</f>
        <v>0</v>
      </c>
      <c r="BL295" s="23" t="s">
        <v>153</v>
      </c>
      <c r="BM295" s="23" t="s">
        <v>466</v>
      </c>
    </row>
    <row r="296" s="1" customFormat="1">
      <c r="B296" s="46"/>
      <c r="C296" s="74"/>
      <c r="D296" s="228" t="s">
        <v>155</v>
      </c>
      <c r="E296" s="74"/>
      <c r="F296" s="229" t="s">
        <v>467</v>
      </c>
      <c r="G296" s="74"/>
      <c r="H296" s="74"/>
      <c r="I296" s="187"/>
      <c r="J296" s="74"/>
      <c r="K296" s="74"/>
      <c r="L296" s="72"/>
      <c r="M296" s="230"/>
      <c r="N296" s="47"/>
      <c r="O296" s="47"/>
      <c r="P296" s="47"/>
      <c r="Q296" s="47"/>
      <c r="R296" s="47"/>
      <c r="S296" s="47"/>
      <c r="T296" s="95"/>
      <c r="AT296" s="23" t="s">
        <v>155</v>
      </c>
      <c r="AU296" s="23" t="s">
        <v>93</v>
      </c>
    </row>
    <row r="297" s="11" customFormat="1">
      <c r="B297" s="231"/>
      <c r="C297" s="232"/>
      <c r="D297" s="228" t="s">
        <v>157</v>
      </c>
      <c r="E297" s="233" t="s">
        <v>34</v>
      </c>
      <c r="F297" s="234" t="s">
        <v>158</v>
      </c>
      <c r="G297" s="232"/>
      <c r="H297" s="233" t="s">
        <v>34</v>
      </c>
      <c r="I297" s="235"/>
      <c r="J297" s="232"/>
      <c r="K297" s="232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157</v>
      </c>
      <c r="AU297" s="240" t="s">
        <v>93</v>
      </c>
      <c r="AV297" s="11" t="s">
        <v>83</v>
      </c>
      <c r="AW297" s="11" t="s">
        <v>41</v>
      </c>
      <c r="AX297" s="11" t="s">
        <v>78</v>
      </c>
      <c r="AY297" s="240" t="s">
        <v>145</v>
      </c>
    </row>
    <row r="298" s="12" customFormat="1">
      <c r="B298" s="241"/>
      <c r="C298" s="242"/>
      <c r="D298" s="228" t="s">
        <v>157</v>
      </c>
      <c r="E298" s="243" t="s">
        <v>34</v>
      </c>
      <c r="F298" s="244" t="s">
        <v>320</v>
      </c>
      <c r="G298" s="242"/>
      <c r="H298" s="245">
        <v>70.5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AT298" s="251" t="s">
        <v>157</v>
      </c>
      <c r="AU298" s="251" t="s">
        <v>93</v>
      </c>
      <c r="AV298" s="12" t="s">
        <v>93</v>
      </c>
      <c r="AW298" s="12" t="s">
        <v>41</v>
      </c>
      <c r="AX298" s="12" t="s">
        <v>78</v>
      </c>
      <c r="AY298" s="251" t="s">
        <v>145</v>
      </c>
    </row>
    <row r="299" s="13" customFormat="1">
      <c r="B299" s="252"/>
      <c r="C299" s="253"/>
      <c r="D299" s="228" t="s">
        <v>157</v>
      </c>
      <c r="E299" s="254" t="s">
        <v>34</v>
      </c>
      <c r="F299" s="255" t="s">
        <v>160</v>
      </c>
      <c r="G299" s="253"/>
      <c r="H299" s="256">
        <v>70.5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AT299" s="262" t="s">
        <v>157</v>
      </c>
      <c r="AU299" s="262" t="s">
        <v>93</v>
      </c>
      <c r="AV299" s="13" t="s">
        <v>153</v>
      </c>
      <c r="AW299" s="13" t="s">
        <v>41</v>
      </c>
      <c r="AX299" s="13" t="s">
        <v>83</v>
      </c>
      <c r="AY299" s="262" t="s">
        <v>145</v>
      </c>
    </row>
    <row r="300" s="1" customFormat="1" ht="51" customHeight="1">
      <c r="B300" s="46"/>
      <c r="C300" s="216" t="s">
        <v>468</v>
      </c>
      <c r="D300" s="216" t="s">
        <v>148</v>
      </c>
      <c r="E300" s="217" t="s">
        <v>469</v>
      </c>
      <c r="F300" s="218" t="s">
        <v>470</v>
      </c>
      <c r="G300" s="219" t="s">
        <v>178</v>
      </c>
      <c r="H300" s="220">
        <v>141</v>
      </c>
      <c r="I300" s="221"/>
      <c r="J300" s="222">
        <f>ROUND(I300*H300,2)</f>
        <v>0</v>
      </c>
      <c r="K300" s="218" t="s">
        <v>152</v>
      </c>
      <c r="L300" s="72"/>
      <c r="M300" s="223" t="s">
        <v>34</v>
      </c>
      <c r="N300" s="224" t="s">
        <v>49</v>
      </c>
      <c r="O300" s="47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AR300" s="23" t="s">
        <v>153</v>
      </c>
      <c r="AT300" s="23" t="s">
        <v>148</v>
      </c>
      <c r="AU300" s="23" t="s">
        <v>93</v>
      </c>
      <c r="AY300" s="23" t="s">
        <v>145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3" t="s">
        <v>83</v>
      </c>
      <c r="BK300" s="227">
        <f>ROUND(I300*H300,2)</f>
        <v>0</v>
      </c>
      <c r="BL300" s="23" t="s">
        <v>153</v>
      </c>
      <c r="BM300" s="23" t="s">
        <v>471</v>
      </c>
    </row>
    <row r="301" s="1" customFormat="1">
      <c r="B301" s="46"/>
      <c r="C301" s="74"/>
      <c r="D301" s="228" t="s">
        <v>155</v>
      </c>
      <c r="E301" s="74"/>
      <c r="F301" s="229" t="s">
        <v>472</v>
      </c>
      <c r="G301" s="74"/>
      <c r="H301" s="74"/>
      <c r="I301" s="187"/>
      <c r="J301" s="74"/>
      <c r="K301" s="74"/>
      <c r="L301" s="72"/>
      <c r="M301" s="230"/>
      <c r="N301" s="47"/>
      <c r="O301" s="47"/>
      <c r="P301" s="47"/>
      <c r="Q301" s="47"/>
      <c r="R301" s="47"/>
      <c r="S301" s="47"/>
      <c r="T301" s="95"/>
      <c r="AT301" s="23" t="s">
        <v>155</v>
      </c>
      <c r="AU301" s="23" t="s">
        <v>93</v>
      </c>
    </row>
    <row r="302" s="11" customFormat="1">
      <c r="B302" s="231"/>
      <c r="C302" s="232"/>
      <c r="D302" s="228" t="s">
        <v>157</v>
      </c>
      <c r="E302" s="233" t="s">
        <v>34</v>
      </c>
      <c r="F302" s="234" t="s">
        <v>422</v>
      </c>
      <c r="G302" s="232"/>
      <c r="H302" s="233" t="s">
        <v>34</v>
      </c>
      <c r="I302" s="235"/>
      <c r="J302" s="232"/>
      <c r="K302" s="232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157</v>
      </c>
      <c r="AU302" s="240" t="s">
        <v>93</v>
      </c>
      <c r="AV302" s="11" t="s">
        <v>83</v>
      </c>
      <c r="AW302" s="11" t="s">
        <v>41</v>
      </c>
      <c r="AX302" s="11" t="s">
        <v>78</v>
      </c>
      <c r="AY302" s="240" t="s">
        <v>145</v>
      </c>
    </row>
    <row r="303" s="12" customFormat="1">
      <c r="B303" s="241"/>
      <c r="C303" s="242"/>
      <c r="D303" s="228" t="s">
        <v>157</v>
      </c>
      <c r="E303" s="243" t="s">
        <v>34</v>
      </c>
      <c r="F303" s="244" t="s">
        <v>473</v>
      </c>
      <c r="G303" s="242"/>
      <c r="H303" s="245">
        <v>141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157</v>
      </c>
      <c r="AU303" s="251" t="s">
        <v>93</v>
      </c>
      <c r="AV303" s="12" t="s">
        <v>93</v>
      </c>
      <c r="AW303" s="12" t="s">
        <v>41</v>
      </c>
      <c r="AX303" s="12" t="s">
        <v>78</v>
      </c>
      <c r="AY303" s="251" t="s">
        <v>145</v>
      </c>
    </row>
    <row r="304" s="13" customFormat="1">
      <c r="B304" s="252"/>
      <c r="C304" s="253"/>
      <c r="D304" s="228" t="s">
        <v>157</v>
      </c>
      <c r="E304" s="254" t="s">
        <v>34</v>
      </c>
      <c r="F304" s="255" t="s">
        <v>160</v>
      </c>
      <c r="G304" s="253"/>
      <c r="H304" s="256">
        <v>141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157</v>
      </c>
      <c r="AU304" s="262" t="s">
        <v>93</v>
      </c>
      <c r="AV304" s="13" t="s">
        <v>153</v>
      </c>
      <c r="AW304" s="13" t="s">
        <v>41</v>
      </c>
      <c r="AX304" s="13" t="s">
        <v>83</v>
      </c>
      <c r="AY304" s="262" t="s">
        <v>145</v>
      </c>
    </row>
    <row r="305" s="1" customFormat="1" ht="38.25" customHeight="1">
      <c r="B305" s="46"/>
      <c r="C305" s="216" t="s">
        <v>474</v>
      </c>
      <c r="D305" s="216" t="s">
        <v>148</v>
      </c>
      <c r="E305" s="217" t="s">
        <v>475</v>
      </c>
      <c r="F305" s="218" t="s">
        <v>476</v>
      </c>
      <c r="G305" s="219" t="s">
        <v>151</v>
      </c>
      <c r="H305" s="220">
        <v>124.3</v>
      </c>
      <c r="I305" s="221"/>
      <c r="J305" s="222">
        <f>ROUND(I305*H305,2)</f>
        <v>0</v>
      </c>
      <c r="K305" s="218" t="s">
        <v>152</v>
      </c>
      <c r="L305" s="72"/>
      <c r="M305" s="223" t="s">
        <v>34</v>
      </c>
      <c r="N305" s="224" t="s">
        <v>49</v>
      </c>
      <c r="O305" s="47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AR305" s="23" t="s">
        <v>153</v>
      </c>
      <c r="AT305" s="23" t="s">
        <v>148</v>
      </c>
      <c r="AU305" s="23" t="s">
        <v>93</v>
      </c>
      <c r="AY305" s="23" t="s">
        <v>145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3" t="s">
        <v>83</v>
      </c>
      <c r="BK305" s="227">
        <f>ROUND(I305*H305,2)</f>
        <v>0</v>
      </c>
      <c r="BL305" s="23" t="s">
        <v>153</v>
      </c>
      <c r="BM305" s="23" t="s">
        <v>477</v>
      </c>
    </row>
    <row r="306" s="1" customFormat="1">
      <c r="B306" s="46"/>
      <c r="C306" s="74"/>
      <c r="D306" s="228" t="s">
        <v>155</v>
      </c>
      <c r="E306" s="74"/>
      <c r="F306" s="229" t="s">
        <v>472</v>
      </c>
      <c r="G306" s="74"/>
      <c r="H306" s="74"/>
      <c r="I306" s="187"/>
      <c r="J306" s="74"/>
      <c r="K306" s="74"/>
      <c r="L306" s="72"/>
      <c r="M306" s="230"/>
      <c r="N306" s="47"/>
      <c r="O306" s="47"/>
      <c r="P306" s="47"/>
      <c r="Q306" s="47"/>
      <c r="R306" s="47"/>
      <c r="S306" s="47"/>
      <c r="T306" s="95"/>
      <c r="AT306" s="23" t="s">
        <v>155</v>
      </c>
      <c r="AU306" s="23" t="s">
        <v>93</v>
      </c>
    </row>
    <row r="307" s="11" customFormat="1">
      <c r="B307" s="231"/>
      <c r="C307" s="232"/>
      <c r="D307" s="228" t="s">
        <v>157</v>
      </c>
      <c r="E307" s="233" t="s">
        <v>34</v>
      </c>
      <c r="F307" s="234" t="s">
        <v>422</v>
      </c>
      <c r="G307" s="232"/>
      <c r="H307" s="233" t="s">
        <v>34</v>
      </c>
      <c r="I307" s="235"/>
      <c r="J307" s="232"/>
      <c r="K307" s="232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157</v>
      </c>
      <c r="AU307" s="240" t="s">
        <v>93</v>
      </c>
      <c r="AV307" s="11" t="s">
        <v>83</v>
      </c>
      <c r="AW307" s="11" t="s">
        <v>41</v>
      </c>
      <c r="AX307" s="11" t="s">
        <v>78</v>
      </c>
      <c r="AY307" s="240" t="s">
        <v>145</v>
      </c>
    </row>
    <row r="308" s="12" customFormat="1">
      <c r="B308" s="241"/>
      <c r="C308" s="242"/>
      <c r="D308" s="228" t="s">
        <v>157</v>
      </c>
      <c r="E308" s="243" t="s">
        <v>34</v>
      </c>
      <c r="F308" s="244" t="s">
        <v>478</v>
      </c>
      <c r="G308" s="242"/>
      <c r="H308" s="245">
        <v>124.3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157</v>
      </c>
      <c r="AU308" s="251" t="s">
        <v>93</v>
      </c>
      <c r="AV308" s="12" t="s">
        <v>93</v>
      </c>
      <c r="AW308" s="12" t="s">
        <v>41</v>
      </c>
      <c r="AX308" s="12" t="s">
        <v>78</v>
      </c>
      <c r="AY308" s="251" t="s">
        <v>145</v>
      </c>
    </row>
    <row r="309" s="13" customFormat="1">
      <c r="B309" s="252"/>
      <c r="C309" s="253"/>
      <c r="D309" s="228" t="s">
        <v>157</v>
      </c>
      <c r="E309" s="254" t="s">
        <v>34</v>
      </c>
      <c r="F309" s="255" t="s">
        <v>160</v>
      </c>
      <c r="G309" s="253"/>
      <c r="H309" s="256">
        <v>124.3</v>
      </c>
      <c r="I309" s="257"/>
      <c r="J309" s="253"/>
      <c r="K309" s="253"/>
      <c r="L309" s="258"/>
      <c r="M309" s="259"/>
      <c r="N309" s="260"/>
      <c r="O309" s="260"/>
      <c r="P309" s="260"/>
      <c r="Q309" s="260"/>
      <c r="R309" s="260"/>
      <c r="S309" s="260"/>
      <c r="T309" s="261"/>
      <c r="AT309" s="262" t="s">
        <v>157</v>
      </c>
      <c r="AU309" s="262" t="s">
        <v>93</v>
      </c>
      <c r="AV309" s="13" t="s">
        <v>153</v>
      </c>
      <c r="AW309" s="13" t="s">
        <v>41</v>
      </c>
      <c r="AX309" s="13" t="s">
        <v>83</v>
      </c>
      <c r="AY309" s="262" t="s">
        <v>145</v>
      </c>
    </row>
    <row r="310" s="1" customFormat="1" ht="51" customHeight="1">
      <c r="B310" s="46"/>
      <c r="C310" s="216" t="s">
        <v>9</v>
      </c>
      <c r="D310" s="216" t="s">
        <v>148</v>
      </c>
      <c r="E310" s="217" t="s">
        <v>479</v>
      </c>
      <c r="F310" s="218" t="s">
        <v>480</v>
      </c>
      <c r="G310" s="219" t="s">
        <v>151</v>
      </c>
      <c r="H310" s="220">
        <v>28.199999999999999</v>
      </c>
      <c r="I310" s="221"/>
      <c r="J310" s="222">
        <f>ROUND(I310*H310,2)</f>
        <v>0</v>
      </c>
      <c r="K310" s="218" t="s">
        <v>152</v>
      </c>
      <c r="L310" s="72"/>
      <c r="M310" s="223" t="s">
        <v>34</v>
      </c>
      <c r="N310" s="224" t="s">
        <v>49</v>
      </c>
      <c r="O310" s="47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AR310" s="23" t="s">
        <v>153</v>
      </c>
      <c r="AT310" s="23" t="s">
        <v>148</v>
      </c>
      <c r="AU310" s="23" t="s">
        <v>93</v>
      </c>
      <c r="AY310" s="23" t="s">
        <v>145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3" t="s">
        <v>83</v>
      </c>
      <c r="BK310" s="227">
        <f>ROUND(I310*H310,2)</f>
        <v>0</v>
      </c>
      <c r="BL310" s="23" t="s">
        <v>153</v>
      </c>
      <c r="BM310" s="23" t="s">
        <v>481</v>
      </c>
    </row>
    <row r="311" s="1" customFormat="1">
      <c r="B311" s="46"/>
      <c r="C311" s="74"/>
      <c r="D311" s="228" t="s">
        <v>155</v>
      </c>
      <c r="E311" s="74"/>
      <c r="F311" s="229" t="s">
        <v>482</v>
      </c>
      <c r="G311" s="74"/>
      <c r="H311" s="74"/>
      <c r="I311" s="187"/>
      <c r="J311" s="74"/>
      <c r="K311" s="74"/>
      <c r="L311" s="72"/>
      <c r="M311" s="230"/>
      <c r="N311" s="47"/>
      <c r="O311" s="47"/>
      <c r="P311" s="47"/>
      <c r="Q311" s="47"/>
      <c r="R311" s="47"/>
      <c r="S311" s="47"/>
      <c r="T311" s="95"/>
      <c r="AT311" s="23" t="s">
        <v>155</v>
      </c>
      <c r="AU311" s="23" t="s">
        <v>93</v>
      </c>
    </row>
    <row r="312" s="11" customFormat="1">
      <c r="B312" s="231"/>
      <c r="C312" s="232"/>
      <c r="D312" s="228" t="s">
        <v>157</v>
      </c>
      <c r="E312" s="233" t="s">
        <v>34</v>
      </c>
      <c r="F312" s="234" t="s">
        <v>422</v>
      </c>
      <c r="G312" s="232"/>
      <c r="H312" s="233" t="s">
        <v>34</v>
      </c>
      <c r="I312" s="235"/>
      <c r="J312" s="232"/>
      <c r="K312" s="232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157</v>
      </c>
      <c r="AU312" s="240" t="s">
        <v>93</v>
      </c>
      <c r="AV312" s="11" t="s">
        <v>83</v>
      </c>
      <c r="AW312" s="11" t="s">
        <v>41</v>
      </c>
      <c r="AX312" s="11" t="s">
        <v>78</v>
      </c>
      <c r="AY312" s="240" t="s">
        <v>145</v>
      </c>
    </row>
    <row r="313" s="12" customFormat="1">
      <c r="B313" s="241"/>
      <c r="C313" s="242"/>
      <c r="D313" s="228" t="s">
        <v>157</v>
      </c>
      <c r="E313" s="243" t="s">
        <v>34</v>
      </c>
      <c r="F313" s="244" t="s">
        <v>483</v>
      </c>
      <c r="G313" s="242"/>
      <c r="H313" s="245">
        <v>28.199999999999999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AT313" s="251" t="s">
        <v>157</v>
      </c>
      <c r="AU313" s="251" t="s">
        <v>93</v>
      </c>
      <c r="AV313" s="12" t="s">
        <v>93</v>
      </c>
      <c r="AW313" s="12" t="s">
        <v>41</v>
      </c>
      <c r="AX313" s="12" t="s">
        <v>78</v>
      </c>
      <c r="AY313" s="251" t="s">
        <v>145</v>
      </c>
    </row>
    <row r="314" s="13" customFormat="1">
      <c r="B314" s="252"/>
      <c r="C314" s="253"/>
      <c r="D314" s="228" t="s">
        <v>157</v>
      </c>
      <c r="E314" s="254" t="s">
        <v>34</v>
      </c>
      <c r="F314" s="255" t="s">
        <v>160</v>
      </c>
      <c r="G314" s="253"/>
      <c r="H314" s="256">
        <v>28.199999999999999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AT314" s="262" t="s">
        <v>157</v>
      </c>
      <c r="AU314" s="262" t="s">
        <v>93</v>
      </c>
      <c r="AV314" s="13" t="s">
        <v>153</v>
      </c>
      <c r="AW314" s="13" t="s">
        <v>41</v>
      </c>
      <c r="AX314" s="13" t="s">
        <v>83</v>
      </c>
      <c r="AY314" s="262" t="s">
        <v>145</v>
      </c>
    </row>
    <row r="315" s="10" customFormat="1" ht="29.88" customHeight="1">
      <c r="B315" s="200"/>
      <c r="C315" s="201"/>
      <c r="D315" s="202" t="s">
        <v>77</v>
      </c>
      <c r="E315" s="214" t="s">
        <v>484</v>
      </c>
      <c r="F315" s="214" t="s">
        <v>485</v>
      </c>
      <c r="G315" s="201"/>
      <c r="H315" s="201"/>
      <c r="I315" s="204"/>
      <c r="J315" s="215">
        <f>BK315</f>
        <v>0</v>
      </c>
      <c r="K315" s="201"/>
      <c r="L315" s="206"/>
      <c r="M315" s="207"/>
      <c r="N315" s="208"/>
      <c r="O315" s="208"/>
      <c r="P315" s="209">
        <f>SUM(P316:P331)</f>
        <v>0</v>
      </c>
      <c r="Q315" s="208"/>
      <c r="R315" s="209">
        <f>SUM(R316:R331)</f>
        <v>0</v>
      </c>
      <c r="S315" s="208"/>
      <c r="T315" s="210">
        <f>SUM(T316:T331)</f>
        <v>0</v>
      </c>
      <c r="AR315" s="211" t="s">
        <v>83</v>
      </c>
      <c r="AT315" s="212" t="s">
        <v>77</v>
      </c>
      <c r="AU315" s="212" t="s">
        <v>83</v>
      </c>
      <c r="AY315" s="211" t="s">
        <v>145</v>
      </c>
      <c r="BK315" s="213">
        <f>SUM(BK316:BK331)</f>
        <v>0</v>
      </c>
    </row>
    <row r="316" s="1" customFormat="1" ht="25.5" customHeight="1">
      <c r="B316" s="46"/>
      <c r="C316" s="216" t="s">
        <v>486</v>
      </c>
      <c r="D316" s="216" t="s">
        <v>148</v>
      </c>
      <c r="E316" s="217" t="s">
        <v>487</v>
      </c>
      <c r="F316" s="218" t="s">
        <v>488</v>
      </c>
      <c r="G316" s="219" t="s">
        <v>236</v>
      </c>
      <c r="H316" s="220">
        <v>205.63800000000001</v>
      </c>
      <c r="I316" s="221"/>
      <c r="J316" s="222">
        <f>ROUND(I316*H316,2)</f>
        <v>0</v>
      </c>
      <c r="K316" s="218" t="s">
        <v>152</v>
      </c>
      <c r="L316" s="72"/>
      <c r="M316" s="223" t="s">
        <v>34</v>
      </c>
      <c r="N316" s="224" t="s">
        <v>49</v>
      </c>
      <c r="O316" s="47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AR316" s="23" t="s">
        <v>153</v>
      </c>
      <c r="AT316" s="23" t="s">
        <v>148</v>
      </c>
      <c r="AU316" s="23" t="s">
        <v>93</v>
      </c>
      <c r="AY316" s="23" t="s">
        <v>145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3" t="s">
        <v>83</v>
      </c>
      <c r="BK316" s="227">
        <f>ROUND(I316*H316,2)</f>
        <v>0</v>
      </c>
      <c r="BL316" s="23" t="s">
        <v>153</v>
      </c>
      <c r="BM316" s="23" t="s">
        <v>489</v>
      </c>
    </row>
    <row r="317" s="1" customFormat="1">
      <c r="B317" s="46"/>
      <c r="C317" s="74"/>
      <c r="D317" s="228" t="s">
        <v>155</v>
      </c>
      <c r="E317" s="74"/>
      <c r="F317" s="229" t="s">
        <v>490</v>
      </c>
      <c r="G317" s="74"/>
      <c r="H317" s="74"/>
      <c r="I317" s="187"/>
      <c r="J317" s="74"/>
      <c r="K317" s="74"/>
      <c r="L317" s="72"/>
      <c r="M317" s="230"/>
      <c r="N317" s="47"/>
      <c r="O317" s="47"/>
      <c r="P317" s="47"/>
      <c r="Q317" s="47"/>
      <c r="R317" s="47"/>
      <c r="S317" s="47"/>
      <c r="T317" s="95"/>
      <c r="AT317" s="23" t="s">
        <v>155</v>
      </c>
      <c r="AU317" s="23" t="s">
        <v>93</v>
      </c>
    </row>
    <row r="318" s="1" customFormat="1" ht="25.5" customHeight="1">
      <c r="B318" s="46"/>
      <c r="C318" s="216" t="s">
        <v>491</v>
      </c>
      <c r="D318" s="216" t="s">
        <v>148</v>
      </c>
      <c r="E318" s="217" t="s">
        <v>492</v>
      </c>
      <c r="F318" s="218" t="s">
        <v>493</v>
      </c>
      <c r="G318" s="219" t="s">
        <v>236</v>
      </c>
      <c r="H318" s="220">
        <v>1850.742</v>
      </c>
      <c r="I318" s="221"/>
      <c r="J318" s="222">
        <f>ROUND(I318*H318,2)</f>
        <v>0</v>
      </c>
      <c r="K318" s="218" t="s">
        <v>152</v>
      </c>
      <c r="L318" s="72"/>
      <c r="M318" s="223" t="s">
        <v>34</v>
      </c>
      <c r="N318" s="224" t="s">
        <v>49</v>
      </c>
      <c r="O318" s="47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AR318" s="23" t="s">
        <v>153</v>
      </c>
      <c r="AT318" s="23" t="s">
        <v>148</v>
      </c>
      <c r="AU318" s="23" t="s">
        <v>93</v>
      </c>
      <c r="AY318" s="23" t="s">
        <v>145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3" t="s">
        <v>83</v>
      </c>
      <c r="BK318" s="227">
        <f>ROUND(I318*H318,2)</f>
        <v>0</v>
      </c>
      <c r="BL318" s="23" t="s">
        <v>153</v>
      </c>
      <c r="BM318" s="23" t="s">
        <v>494</v>
      </c>
    </row>
    <row r="319" s="1" customFormat="1">
      <c r="B319" s="46"/>
      <c r="C319" s="74"/>
      <c r="D319" s="228" t="s">
        <v>155</v>
      </c>
      <c r="E319" s="74"/>
      <c r="F319" s="229" t="s">
        <v>490</v>
      </c>
      <c r="G319" s="74"/>
      <c r="H319" s="74"/>
      <c r="I319" s="187"/>
      <c r="J319" s="74"/>
      <c r="K319" s="74"/>
      <c r="L319" s="72"/>
      <c r="M319" s="230"/>
      <c r="N319" s="47"/>
      <c r="O319" s="47"/>
      <c r="P319" s="47"/>
      <c r="Q319" s="47"/>
      <c r="R319" s="47"/>
      <c r="S319" s="47"/>
      <c r="T319" s="95"/>
      <c r="AT319" s="23" t="s">
        <v>155</v>
      </c>
      <c r="AU319" s="23" t="s">
        <v>93</v>
      </c>
    </row>
    <row r="320" s="12" customFormat="1">
      <c r="B320" s="241"/>
      <c r="C320" s="242"/>
      <c r="D320" s="228" t="s">
        <v>157</v>
      </c>
      <c r="E320" s="243" t="s">
        <v>34</v>
      </c>
      <c r="F320" s="244" t="s">
        <v>495</v>
      </c>
      <c r="G320" s="242"/>
      <c r="H320" s="245">
        <v>1850.742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AT320" s="251" t="s">
        <v>157</v>
      </c>
      <c r="AU320" s="251" t="s">
        <v>93</v>
      </c>
      <c r="AV320" s="12" t="s">
        <v>93</v>
      </c>
      <c r="AW320" s="12" t="s">
        <v>41</v>
      </c>
      <c r="AX320" s="12" t="s">
        <v>83</v>
      </c>
      <c r="AY320" s="251" t="s">
        <v>145</v>
      </c>
    </row>
    <row r="321" s="1" customFormat="1" ht="25.5" customHeight="1">
      <c r="B321" s="46"/>
      <c r="C321" s="216" t="s">
        <v>496</v>
      </c>
      <c r="D321" s="216" t="s">
        <v>148</v>
      </c>
      <c r="E321" s="217" t="s">
        <v>497</v>
      </c>
      <c r="F321" s="218" t="s">
        <v>498</v>
      </c>
      <c r="G321" s="219" t="s">
        <v>236</v>
      </c>
      <c r="H321" s="220">
        <v>345.45999999999998</v>
      </c>
      <c r="I321" s="221"/>
      <c r="J321" s="222">
        <f>ROUND(I321*H321,2)</f>
        <v>0</v>
      </c>
      <c r="K321" s="218" t="s">
        <v>152</v>
      </c>
      <c r="L321" s="72"/>
      <c r="M321" s="223" t="s">
        <v>34</v>
      </c>
      <c r="N321" s="224" t="s">
        <v>49</v>
      </c>
      <c r="O321" s="47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23" t="s">
        <v>153</v>
      </c>
      <c r="AT321" s="23" t="s">
        <v>148</v>
      </c>
      <c r="AU321" s="23" t="s">
        <v>93</v>
      </c>
      <c r="AY321" s="23" t="s">
        <v>145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3" t="s">
        <v>83</v>
      </c>
      <c r="BK321" s="227">
        <f>ROUND(I321*H321,2)</f>
        <v>0</v>
      </c>
      <c r="BL321" s="23" t="s">
        <v>153</v>
      </c>
      <c r="BM321" s="23" t="s">
        <v>499</v>
      </c>
    </row>
    <row r="322" s="1" customFormat="1">
      <c r="B322" s="46"/>
      <c r="C322" s="74"/>
      <c r="D322" s="228" t="s">
        <v>155</v>
      </c>
      <c r="E322" s="74"/>
      <c r="F322" s="229" t="s">
        <v>490</v>
      </c>
      <c r="G322" s="74"/>
      <c r="H322" s="74"/>
      <c r="I322" s="187"/>
      <c r="J322" s="74"/>
      <c r="K322" s="74"/>
      <c r="L322" s="72"/>
      <c r="M322" s="230"/>
      <c r="N322" s="47"/>
      <c r="O322" s="47"/>
      <c r="P322" s="47"/>
      <c r="Q322" s="47"/>
      <c r="R322" s="47"/>
      <c r="S322" s="47"/>
      <c r="T322" s="95"/>
      <c r="AT322" s="23" t="s">
        <v>155</v>
      </c>
      <c r="AU322" s="23" t="s">
        <v>93</v>
      </c>
    </row>
    <row r="323" s="1" customFormat="1" ht="25.5" customHeight="1">
      <c r="B323" s="46"/>
      <c r="C323" s="216" t="s">
        <v>500</v>
      </c>
      <c r="D323" s="216" t="s">
        <v>148</v>
      </c>
      <c r="E323" s="217" t="s">
        <v>501</v>
      </c>
      <c r="F323" s="218" t="s">
        <v>493</v>
      </c>
      <c r="G323" s="219" t="s">
        <v>236</v>
      </c>
      <c r="H323" s="220">
        <v>3109.1399999999999</v>
      </c>
      <c r="I323" s="221"/>
      <c r="J323" s="222">
        <f>ROUND(I323*H323,2)</f>
        <v>0</v>
      </c>
      <c r="K323" s="218" t="s">
        <v>152</v>
      </c>
      <c r="L323" s="72"/>
      <c r="M323" s="223" t="s">
        <v>34</v>
      </c>
      <c r="N323" s="224" t="s">
        <v>49</v>
      </c>
      <c r="O323" s="47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23" t="s">
        <v>153</v>
      </c>
      <c r="AT323" s="23" t="s">
        <v>148</v>
      </c>
      <c r="AU323" s="23" t="s">
        <v>93</v>
      </c>
      <c r="AY323" s="23" t="s">
        <v>145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3" t="s">
        <v>83</v>
      </c>
      <c r="BK323" s="227">
        <f>ROUND(I323*H323,2)</f>
        <v>0</v>
      </c>
      <c r="BL323" s="23" t="s">
        <v>153</v>
      </c>
      <c r="BM323" s="23" t="s">
        <v>502</v>
      </c>
    </row>
    <row r="324" s="1" customFormat="1">
      <c r="B324" s="46"/>
      <c r="C324" s="74"/>
      <c r="D324" s="228" t="s">
        <v>155</v>
      </c>
      <c r="E324" s="74"/>
      <c r="F324" s="229" t="s">
        <v>490</v>
      </c>
      <c r="G324" s="74"/>
      <c r="H324" s="74"/>
      <c r="I324" s="187"/>
      <c r="J324" s="74"/>
      <c r="K324" s="74"/>
      <c r="L324" s="72"/>
      <c r="M324" s="230"/>
      <c r="N324" s="47"/>
      <c r="O324" s="47"/>
      <c r="P324" s="47"/>
      <c r="Q324" s="47"/>
      <c r="R324" s="47"/>
      <c r="S324" s="47"/>
      <c r="T324" s="95"/>
      <c r="AT324" s="23" t="s">
        <v>155</v>
      </c>
      <c r="AU324" s="23" t="s">
        <v>93</v>
      </c>
    </row>
    <row r="325" s="12" customFormat="1">
      <c r="B325" s="241"/>
      <c r="C325" s="242"/>
      <c r="D325" s="228" t="s">
        <v>157</v>
      </c>
      <c r="E325" s="243" t="s">
        <v>34</v>
      </c>
      <c r="F325" s="244" t="s">
        <v>503</v>
      </c>
      <c r="G325" s="242"/>
      <c r="H325" s="245">
        <v>3109.1399999999999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AT325" s="251" t="s">
        <v>157</v>
      </c>
      <c r="AU325" s="251" t="s">
        <v>93</v>
      </c>
      <c r="AV325" s="12" t="s">
        <v>93</v>
      </c>
      <c r="AW325" s="12" t="s">
        <v>41</v>
      </c>
      <c r="AX325" s="12" t="s">
        <v>83</v>
      </c>
      <c r="AY325" s="251" t="s">
        <v>145</v>
      </c>
    </row>
    <row r="326" s="1" customFormat="1" ht="25.5" customHeight="1">
      <c r="B326" s="46"/>
      <c r="C326" s="216" t="s">
        <v>504</v>
      </c>
      <c r="D326" s="216" t="s">
        <v>148</v>
      </c>
      <c r="E326" s="217" t="s">
        <v>505</v>
      </c>
      <c r="F326" s="218" t="s">
        <v>506</v>
      </c>
      <c r="G326" s="219" t="s">
        <v>236</v>
      </c>
      <c r="H326" s="220">
        <v>298.61599999999999</v>
      </c>
      <c r="I326" s="221"/>
      <c r="J326" s="222">
        <f>ROUND(I326*H326,2)</f>
        <v>0</v>
      </c>
      <c r="K326" s="218" t="s">
        <v>152</v>
      </c>
      <c r="L326" s="72"/>
      <c r="M326" s="223" t="s">
        <v>34</v>
      </c>
      <c r="N326" s="224" t="s">
        <v>49</v>
      </c>
      <c r="O326" s="47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AR326" s="23" t="s">
        <v>153</v>
      </c>
      <c r="AT326" s="23" t="s">
        <v>148</v>
      </c>
      <c r="AU326" s="23" t="s">
        <v>93</v>
      </c>
      <c r="AY326" s="23" t="s">
        <v>145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3" t="s">
        <v>83</v>
      </c>
      <c r="BK326" s="227">
        <f>ROUND(I326*H326,2)</f>
        <v>0</v>
      </c>
      <c r="BL326" s="23" t="s">
        <v>153</v>
      </c>
      <c r="BM326" s="23" t="s">
        <v>507</v>
      </c>
    </row>
    <row r="327" s="1" customFormat="1">
      <c r="B327" s="46"/>
      <c r="C327" s="74"/>
      <c r="D327" s="228" t="s">
        <v>155</v>
      </c>
      <c r="E327" s="74"/>
      <c r="F327" s="229" t="s">
        <v>508</v>
      </c>
      <c r="G327" s="74"/>
      <c r="H327" s="74"/>
      <c r="I327" s="187"/>
      <c r="J327" s="74"/>
      <c r="K327" s="74"/>
      <c r="L327" s="72"/>
      <c r="M327" s="230"/>
      <c r="N327" s="47"/>
      <c r="O327" s="47"/>
      <c r="P327" s="47"/>
      <c r="Q327" s="47"/>
      <c r="R327" s="47"/>
      <c r="S327" s="47"/>
      <c r="T327" s="95"/>
      <c r="AT327" s="23" t="s">
        <v>155</v>
      </c>
      <c r="AU327" s="23" t="s">
        <v>93</v>
      </c>
    </row>
    <row r="328" s="1" customFormat="1" ht="25.5" customHeight="1">
      <c r="B328" s="46"/>
      <c r="C328" s="216" t="s">
        <v>509</v>
      </c>
      <c r="D328" s="216" t="s">
        <v>148</v>
      </c>
      <c r="E328" s="217" t="s">
        <v>510</v>
      </c>
      <c r="F328" s="218" t="s">
        <v>511</v>
      </c>
      <c r="G328" s="219" t="s">
        <v>236</v>
      </c>
      <c r="H328" s="220">
        <v>55.868000000000002</v>
      </c>
      <c r="I328" s="221"/>
      <c r="J328" s="222">
        <f>ROUND(I328*H328,2)</f>
        <v>0</v>
      </c>
      <c r="K328" s="218" t="s">
        <v>152</v>
      </c>
      <c r="L328" s="72"/>
      <c r="M328" s="223" t="s">
        <v>34</v>
      </c>
      <c r="N328" s="224" t="s">
        <v>49</v>
      </c>
      <c r="O328" s="47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AR328" s="23" t="s">
        <v>153</v>
      </c>
      <c r="AT328" s="23" t="s">
        <v>148</v>
      </c>
      <c r="AU328" s="23" t="s">
        <v>93</v>
      </c>
      <c r="AY328" s="23" t="s">
        <v>145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3" t="s">
        <v>83</v>
      </c>
      <c r="BK328" s="227">
        <f>ROUND(I328*H328,2)</f>
        <v>0</v>
      </c>
      <c r="BL328" s="23" t="s">
        <v>153</v>
      </c>
      <c r="BM328" s="23" t="s">
        <v>512</v>
      </c>
    </row>
    <row r="329" s="1" customFormat="1">
      <c r="B329" s="46"/>
      <c r="C329" s="74"/>
      <c r="D329" s="228" t="s">
        <v>155</v>
      </c>
      <c r="E329" s="74"/>
      <c r="F329" s="229" t="s">
        <v>508</v>
      </c>
      <c r="G329" s="74"/>
      <c r="H329" s="74"/>
      <c r="I329" s="187"/>
      <c r="J329" s="74"/>
      <c r="K329" s="74"/>
      <c r="L329" s="72"/>
      <c r="M329" s="230"/>
      <c r="N329" s="47"/>
      <c r="O329" s="47"/>
      <c r="P329" s="47"/>
      <c r="Q329" s="47"/>
      <c r="R329" s="47"/>
      <c r="S329" s="47"/>
      <c r="T329" s="95"/>
      <c r="AT329" s="23" t="s">
        <v>155</v>
      </c>
      <c r="AU329" s="23" t="s">
        <v>93</v>
      </c>
    </row>
    <row r="330" s="1" customFormat="1" ht="25.5" customHeight="1">
      <c r="B330" s="46"/>
      <c r="C330" s="216" t="s">
        <v>513</v>
      </c>
      <c r="D330" s="216" t="s">
        <v>148</v>
      </c>
      <c r="E330" s="217" t="s">
        <v>514</v>
      </c>
      <c r="F330" s="218" t="s">
        <v>235</v>
      </c>
      <c r="G330" s="219" t="s">
        <v>236</v>
      </c>
      <c r="H330" s="220">
        <v>196.614</v>
      </c>
      <c r="I330" s="221"/>
      <c r="J330" s="222">
        <f>ROUND(I330*H330,2)</f>
        <v>0</v>
      </c>
      <c r="K330" s="218" t="s">
        <v>152</v>
      </c>
      <c r="L330" s="72"/>
      <c r="M330" s="223" t="s">
        <v>34</v>
      </c>
      <c r="N330" s="224" t="s">
        <v>49</v>
      </c>
      <c r="O330" s="47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AR330" s="23" t="s">
        <v>153</v>
      </c>
      <c r="AT330" s="23" t="s">
        <v>148</v>
      </c>
      <c r="AU330" s="23" t="s">
        <v>93</v>
      </c>
      <c r="AY330" s="23" t="s">
        <v>145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3" t="s">
        <v>83</v>
      </c>
      <c r="BK330" s="227">
        <f>ROUND(I330*H330,2)</f>
        <v>0</v>
      </c>
      <c r="BL330" s="23" t="s">
        <v>153</v>
      </c>
      <c r="BM330" s="23" t="s">
        <v>515</v>
      </c>
    </row>
    <row r="331" s="1" customFormat="1">
      <c r="B331" s="46"/>
      <c r="C331" s="74"/>
      <c r="D331" s="228" t="s">
        <v>155</v>
      </c>
      <c r="E331" s="74"/>
      <c r="F331" s="229" t="s">
        <v>508</v>
      </c>
      <c r="G331" s="74"/>
      <c r="H331" s="74"/>
      <c r="I331" s="187"/>
      <c r="J331" s="74"/>
      <c r="K331" s="74"/>
      <c r="L331" s="72"/>
      <c r="M331" s="230"/>
      <c r="N331" s="47"/>
      <c r="O331" s="47"/>
      <c r="P331" s="47"/>
      <c r="Q331" s="47"/>
      <c r="R331" s="47"/>
      <c r="S331" s="47"/>
      <c r="T331" s="95"/>
      <c r="AT331" s="23" t="s">
        <v>155</v>
      </c>
      <c r="AU331" s="23" t="s">
        <v>93</v>
      </c>
    </row>
    <row r="332" s="10" customFormat="1" ht="29.88" customHeight="1">
      <c r="B332" s="200"/>
      <c r="C332" s="201"/>
      <c r="D332" s="202" t="s">
        <v>77</v>
      </c>
      <c r="E332" s="214" t="s">
        <v>516</v>
      </c>
      <c r="F332" s="214" t="s">
        <v>517</v>
      </c>
      <c r="G332" s="201"/>
      <c r="H332" s="201"/>
      <c r="I332" s="204"/>
      <c r="J332" s="215">
        <f>BK332</f>
        <v>0</v>
      </c>
      <c r="K332" s="201"/>
      <c r="L332" s="206"/>
      <c r="M332" s="207"/>
      <c r="N332" s="208"/>
      <c r="O332" s="208"/>
      <c r="P332" s="209">
        <f>P333</f>
        <v>0</v>
      </c>
      <c r="Q332" s="208"/>
      <c r="R332" s="209">
        <f>R333</f>
        <v>0</v>
      </c>
      <c r="S332" s="208"/>
      <c r="T332" s="210">
        <f>T333</f>
        <v>0</v>
      </c>
      <c r="AR332" s="211" t="s">
        <v>83</v>
      </c>
      <c r="AT332" s="212" t="s">
        <v>77</v>
      </c>
      <c r="AU332" s="212" t="s">
        <v>83</v>
      </c>
      <c r="AY332" s="211" t="s">
        <v>145</v>
      </c>
      <c r="BK332" s="213">
        <f>BK333</f>
        <v>0</v>
      </c>
    </row>
    <row r="333" s="1" customFormat="1" ht="25.5" customHeight="1">
      <c r="B333" s="46"/>
      <c r="C333" s="216" t="s">
        <v>518</v>
      </c>
      <c r="D333" s="216" t="s">
        <v>148</v>
      </c>
      <c r="E333" s="217" t="s">
        <v>519</v>
      </c>
      <c r="F333" s="218" t="s">
        <v>520</v>
      </c>
      <c r="G333" s="219" t="s">
        <v>236</v>
      </c>
      <c r="H333" s="220">
        <v>331.27699999999999</v>
      </c>
      <c r="I333" s="221"/>
      <c r="J333" s="222">
        <f>ROUND(I333*H333,2)</f>
        <v>0</v>
      </c>
      <c r="K333" s="218" t="s">
        <v>152</v>
      </c>
      <c r="L333" s="72"/>
      <c r="M333" s="223" t="s">
        <v>34</v>
      </c>
      <c r="N333" s="224" t="s">
        <v>49</v>
      </c>
      <c r="O333" s="47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AR333" s="23" t="s">
        <v>153</v>
      </c>
      <c r="AT333" s="23" t="s">
        <v>148</v>
      </c>
      <c r="AU333" s="23" t="s">
        <v>93</v>
      </c>
      <c r="AY333" s="23" t="s">
        <v>145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3" t="s">
        <v>83</v>
      </c>
      <c r="BK333" s="227">
        <f>ROUND(I333*H333,2)</f>
        <v>0</v>
      </c>
      <c r="BL333" s="23" t="s">
        <v>153</v>
      </c>
      <c r="BM333" s="23" t="s">
        <v>521</v>
      </c>
    </row>
    <row r="334" s="10" customFormat="1" ht="37.44001" customHeight="1">
      <c r="B334" s="200"/>
      <c r="C334" s="201"/>
      <c r="D334" s="202" t="s">
        <v>77</v>
      </c>
      <c r="E334" s="203" t="s">
        <v>522</v>
      </c>
      <c r="F334" s="203" t="s">
        <v>523</v>
      </c>
      <c r="G334" s="201"/>
      <c r="H334" s="201"/>
      <c r="I334" s="204"/>
      <c r="J334" s="205">
        <f>BK334</f>
        <v>0</v>
      </c>
      <c r="K334" s="201"/>
      <c r="L334" s="206"/>
      <c r="M334" s="207"/>
      <c r="N334" s="208"/>
      <c r="O334" s="208"/>
      <c r="P334" s="209">
        <f>SUM(P335:P342)</f>
        <v>0</v>
      </c>
      <c r="Q334" s="208"/>
      <c r="R334" s="209">
        <f>SUM(R335:R342)</f>
        <v>0</v>
      </c>
      <c r="S334" s="208"/>
      <c r="T334" s="210">
        <f>SUM(T335:T342)</f>
        <v>0</v>
      </c>
      <c r="AR334" s="211" t="s">
        <v>153</v>
      </c>
      <c r="AT334" s="212" t="s">
        <v>77</v>
      </c>
      <c r="AU334" s="212" t="s">
        <v>78</v>
      </c>
      <c r="AY334" s="211" t="s">
        <v>145</v>
      </c>
      <c r="BK334" s="213">
        <f>SUM(BK335:BK342)</f>
        <v>0</v>
      </c>
    </row>
    <row r="335" s="1" customFormat="1" ht="25.5" customHeight="1">
      <c r="B335" s="46"/>
      <c r="C335" s="216" t="s">
        <v>524</v>
      </c>
      <c r="D335" s="216" t="s">
        <v>148</v>
      </c>
      <c r="E335" s="217" t="s">
        <v>525</v>
      </c>
      <c r="F335" s="218" t="s">
        <v>526</v>
      </c>
      <c r="G335" s="219" t="s">
        <v>527</v>
      </c>
      <c r="H335" s="220">
        <v>8</v>
      </c>
      <c r="I335" s="221"/>
      <c r="J335" s="222">
        <f>ROUND(I335*H335,2)</f>
        <v>0</v>
      </c>
      <c r="K335" s="218" t="s">
        <v>152</v>
      </c>
      <c r="L335" s="72"/>
      <c r="M335" s="223" t="s">
        <v>34</v>
      </c>
      <c r="N335" s="224" t="s">
        <v>49</v>
      </c>
      <c r="O335" s="47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AR335" s="23" t="s">
        <v>528</v>
      </c>
      <c r="AT335" s="23" t="s">
        <v>148</v>
      </c>
      <c r="AU335" s="23" t="s">
        <v>83</v>
      </c>
      <c r="AY335" s="23" t="s">
        <v>145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3" t="s">
        <v>83</v>
      </c>
      <c r="BK335" s="227">
        <f>ROUND(I335*H335,2)</f>
        <v>0</v>
      </c>
      <c r="BL335" s="23" t="s">
        <v>528</v>
      </c>
      <c r="BM335" s="23" t="s">
        <v>529</v>
      </c>
    </row>
    <row r="336" s="11" customFormat="1">
      <c r="B336" s="231"/>
      <c r="C336" s="232"/>
      <c r="D336" s="228" t="s">
        <v>157</v>
      </c>
      <c r="E336" s="233" t="s">
        <v>34</v>
      </c>
      <c r="F336" s="234" t="s">
        <v>530</v>
      </c>
      <c r="G336" s="232"/>
      <c r="H336" s="233" t="s">
        <v>34</v>
      </c>
      <c r="I336" s="235"/>
      <c r="J336" s="232"/>
      <c r="K336" s="232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157</v>
      </c>
      <c r="AU336" s="240" t="s">
        <v>83</v>
      </c>
      <c r="AV336" s="11" t="s">
        <v>83</v>
      </c>
      <c r="AW336" s="11" t="s">
        <v>41</v>
      </c>
      <c r="AX336" s="11" t="s">
        <v>78</v>
      </c>
      <c r="AY336" s="240" t="s">
        <v>145</v>
      </c>
    </row>
    <row r="337" s="12" customFormat="1">
      <c r="B337" s="241"/>
      <c r="C337" s="242"/>
      <c r="D337" s="228" t="s">
        <v>157</v>
      </c>
      <c r="E337" s="243" t="s">
        <v>34</v>
      </c>
      <c r="F337" s="244" t="s">
        <v>254</v>
      </c>
      <c r="G337" s="242"/>
      <c r="H337" s="245">
        <v>8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157</v>
      </c>
      <c r="AU337" s="251" t="s">
        <v>83</v>
      </c>
      <c r="AV337" s="12" t="s">
        <v>93</v>
      </c>
      <c r="AW337" s="12" t="s">
        <v>41</v>
      </c>
      <c r="AX337" s="12" t="s">
        <v>78</v>
      </c>
      <c r="AY337" s="251" t="s">
        <v>145</v>
      </c>
    </row>
    <row r="338" s="13" customFormat="1">
      <c r="B338" s="252"/>
      <c r="C338" s="253"/>
      <c r="D338" s="228" t="s">
        <v>157</v>
      </c>
      <c r="E338" s="254" t="s">
        <v>34</v>
      </c>
      <c r="F338" s="255" t="s">
        <v>160</v>
      </c>
      <c r="G338" s="253"/>
      <c r="H338" s="256">
        <v>8</v>
      </c>
      <c r="I338" s="257"/>
      <c r="J338" s="253"/>
      <c r="K338" s="253"/>
      <c r="L338" s="258"/>
      <c r="M338" s="259"/>
      <c r="N338" s="260"/>
      <c r="O338" s="260"/>
      <c r="P338" s="260"/>
      <c r="Q338" s="260"/>
      <c r="R338" s="260"/>
      <c r="S338" s="260"/>
      <c r="T338" s="261"/>
      <c r="AT338" s="262" t="s">
        <v>157</v>
      </c>
      <c r="AU338" s="262" t="s">
        <v>83</v>
      </c>
      <c r="AV338" s="13" t="s">
        <v>153</v>
      </c>
      <c r="AW338" s="13" t="s">
        <v>41</v>
      </c>
      <c r="AX338" s="13" t="s">
        <v>83</v>
      </c>
      <c r="AY338" s="262" t="s">
        <v>145</v>
      </c>
    </row>
    <row r="339" s="1" customFormat="1" ht="25.5" customHeight="1">
      <c r="B339" s="46"/>
      <c r="C339" s="216" t="s">
        <v>531</v>
      </c>
      <c r="D339" s="216" t="s">
        <v>148</v>
      </c>
      <c r="E339" s="217" t="s">
        <v>532</v>
      </c>
      <c r="F339" s="218" t="s">
        <v>533</v>
      </c>
      <c r="G339" s="219" t="s">
        <v>527</v>
      </c>
      <c r="H339" s="220">
        <v>16</v>
      </c>
      <c r="I339" s="221"/>
      <c r="J339" s="222">
        <f>ROUND(I339*H339,2)</f>
        <v>0</v>
      </c>
      <c r="K339" s="218" t="s">
        <v>152</v>
      </c>
      <c r="L339" s="72"/>
      <c r="M339" s="223" t="s">
        <v>34</v>
      </c>
      <c r="N339" s="224" t="s">
        <v>49</v>
      </c>
      <c r="O339" s="47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AR339" s="23" t="s">
        <v>528</v>
      </c>
      <c r="AT339" s="23" t="s">
        <v>148</v>
      </c>
      <c r="AU339" s="23" t="s">
        <v>83</v>
      </c>
      <c r="AY339" s="23" t="s">
        <v>145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3" t="s">
        <v>83</v>
      </c>
      <c r="BK339" s="227">
        <f>ROUND(I339*H339,2)</f>
        <v>0</v>
      </c>
      <c r="BL339" s="23" t="s">
        <v>528</v>
      </c>
      <c r="BM339" s="23" t="s">
        <v>534</v>
      </c>
    </row>
    <row r="340" s="11" customFormat="1">
      <c r="B340" s="231"/>
      <c r="C340" s="232"/>
      <c r="D340" s="228" t="s">
        <v>157</v>
      </c>
      <c r="E340" s="233" t="s">
        <v>34</v>
      </c>
      <c r="F340" s="234" t="s">
        <v>535</v>
      </c>
      <c r="G340" s="232"/>
      <c r="H340" s="233" t="s">
        <v>34</v>
      </c>
      <c r="I340" s="235"/>
      <c r="J340" s="232"/>
      <c r="K340" s="232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157</v>
      </c>
      <c r="AU340" s="240" t="s">
        <v>83</v>
      </c>
      <c r="AV340" s="11" t="s">
        <v>83</v>
      </c>
      <c r="AW340" s="11" t="s">
        <v>41</v>
      </c>
      <c r="AX340" s="11" t="s">
        <v>78</v>
      </c>
      <c r="AY340" s="240" t="s">
        <v>145</v>
      </c>
    </row>
    <row r="341" s="12" customFormat="1">
      <c r="B341" s="241"/>
      <c r="C341" s="242"/>
      <c r="D341" s="228" t="s">
        <v>157</v>
      </c>
      <c r="E341" s="243" t="s">
        <v>34</v>
      </c>
      <c r="F341" s="244" t="s">
        <v>536</v>
      </c>
      <c r="G341" s="242"/>
      <c r="H341" s="245">
        <v>16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AT341" s="251" t="s">
        <v>157</v>
      </c>
      <c r="AU341" s="251" t="s">
        <v>83</v>
      </c>
      <c r="AV341" s="12" t="s">
        <v>93</v>
      </c>
      <c r="AW341" s="12" t="s">
        <v>41</v>
      </c>
      <c r="AX341" s="12" t="s">
        <v>78</v>
      </c>
      <c r="AY341" s="251" t="s">
        <v>145</v>
      </c>
    </row>
    <row r="342" s="13" customFormat="1">
      <c r="B342" s="252"/>
      <c r="C342" s="253"/>
      <c r="D342" s="228" t="s">
        <v>157</v>
      </c>
      <c r="E342" s="254" t="s">
        <v>34</v>
      </c>
      <c r="F342" s="255" t="s">
        <v>160</v>
      </c>
      <c r="G342" s="253"/>
      <c r="H342" s="256">
        <v>16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AT342" s="262" t="s">
        <v>157</v>
      </c>
      <c r="AU342" s="262" t="s">
        <v>83</v>
      </c>
      <c r="AV342" s="13" t="s">
        <v>153</v>
      </c>
      <c r="AW342" s="13" t="s">
        <v>41</v>
      </c>
      <c r="AX342" s="13" t="s">
        <v>83</v>
      </c>
      <c r="AY342" s="262" t="s">
        <v>145</v>
      </c>
    </row>
    <row r="343" s="10" customFormat="1" ht="37.44001" customHeight="1">
      <c r="B343" s="200"/>
      <c r="C343" s="201"/>
      <c r="D343" s="202" t="s">
        <v>77</v>
      </c>
      <c r="E343" s="203" t="s">
        <v>537</v>
      </c>
      <c r="F343" s="203" t="s">
        <v>538</v>
      </c>
      <c r="G343" s="201"/>
      <c r="H343" s="201"/>
      <c r="I343" s="204"/>
      <c r="J343" s="205">
        <f>BK343</f>
        <v>0</v>
      </c>
      <c r="K343" s="201"/>
      <c r="L343" s="206"/>
      <c r="M343" s="207"/>
      <c r="N343" s="208"/>
      <c r="O343" s="208"/>
      <c r="P343" s="209">
        <f>P344+P358+P360+P366</f>
        <v>0</v>
      </c>
      <c r="Q343" s="208"/>
      <c r="R343" s="209">
        <f>R344+R358+R360+R366</f>
        <v>0</v>
      </c>
      <c r="S343" s="208"/>
      <c r="T343" s="210">
        <f>T344+T358+T360+T366</f>
        <v>0</v>
      </c>
      <c r="AR343" s="211" t="s">
        <v>175</v>
      </c>
      <c r="AT343" s="212" t="s">
        <v>77</v>
      </c>
      <c r="AU343" s="212" t="s">
        <v>78</v>
      </c>
      <c r="AY343" s="211" t="s">
        <v>145</v>
      </c>
      <c r="BK343" s="213">
        <f>BK344+BK358+BK360+BK366</f>
        <v>0</v>
      </c>
    </row>
    <row r="344" s="10" customFormat="1" ht="19.92" customHeight="1">
      <c r="B344" s="200"/>
      <c r="C344" s="201"/>
      <c r="D344" s="202" t="s">
        <v>77</v>
      </c>
      <c r="E344" s="214" t="s">
        <v>539</v>
      </c>
      <c r="F344" s="214" t="s">
        <v>540</v>
      </c>
      <c r="G344" s="201"/>
      <c r="H344" s="201"/>
      <c r="I344" s="204"/>
      <c r="J344" s="215">
        <f>BK344</f>
        <v>0</v>
      </c>
      <c r="K344" s="201"/>
      <c r="L344" s="206"/>
      <c r="M344" s="207"/>
      <c r="N344" s="208"/>
      <c r="O344" s="208"/>
      <c r="P344" s="209">
        <f>SUM(P345:P357)</f>
        <v>0</v>
      </c>
      <c r="Q344" s="208"/>
      <c r="R344" s="209">
        <f>SUM(R345:R357)</f>
        <v>0</v>
      </c>
      <c r="S344" s="208"/>
      <c r="T344" s="210">
        <f>SUM(T345:T357)</f>
        <v>0</v>
      </c>
      <c r="AR344" s="211" t="s">
        <v>175</v>
      </c>
      <c r="AT344" s="212" t="s">
        <v>77</v>
      </c>
      <c r="AU344" s="212" t="s">
        <v>83</v>
      </c>
      <c r="AY344" s="211" t="s">
        <v>145</v>
      </c>
      <c r="BK344" s="213">
        <f>SUM(BK345:BK357)</f>
        <v>0</v>
      </c>
    </row>
    <row r="345" s="1" customFormat="1" ht="16.5" customHeight="1">
      <c r="B345" s="46"/>
      <c r="C345" s="216" t="s">
        <v>541</v>
      </c>
      <c r="D345" s="216" t="s">
        <v>148</v>
      </c>
      <c r="E345" s="217" t="s">
        <v>542</v>
      </c>
      <c r="F345" s="218" t="s">
        <v>543</v>
      </c>
      <c r="G345" s="219" t="s">
        <v>359</v>
      </c>
      <c r="H345" s="220">
        <v>1</v>
      </c>
      <c r="I345" s="221"/>
      <c r="J345" s="222">
        <f>ROUND(I345*H345,2)</f>
        <v>0</v>
      </c>
      <c r="K345" s="218" t="s">
        <v>152</v>
      </c>
      <c r="L345" s="72"/>
      <c r="M345" s="223" t="s">
        <v>34</v>
      </c>
      <c r="N345" s="224" t="s">
        <v>49</v>
      </c>
      <c r="O345" s="47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AR345" s="23" t="s">
        <v>544</v>
      </c>
      <c r="AT345" s="23" t="s">
        <v>148</v>
      </c>
      <c r="AU345" s="23" t="s">
        <v>93</v>
      </c>
      <c r="AY345" s="23" t="s">
        <v>145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3" t="s">
        <v>83</v>
      </c>
      <c r="BK345" s="227">
        <f>ROUND(I345*H345,2)</f>
        <v>0</v>
      </c>
      <c r="BL345" s="23" t="s">
        <v>544</v>
      </c>
      <c r="BM345" s="23" t="s">
        <v>545</v>
      </c>
    </row>
    <row r="346" s="11" customFormat="1">
      <c r="B346" s="231"/>
      <c r="C346" s="232"/>
      <c r="D346" s="228" t="s">
        <v>157</v>
      </c>
      <c r="E346" s="233" t="s">
        <v>34</v>
      </c>
      <c r="F346" s="234" t="s">
        <v>546</v>
      </c>
      <c r="G346" s="232"/>
      <c r="H346" s="233" t="s">
        <v>34</v>
      </c>
      <c r="I346" s="235"/>
      <c r="J346" s="232"/>
      <c r="K346" s="232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157</v>
      </c>
      <c r="AU346" s="240" t="s">
        <v>93</v>
      </c>
      <c r="AV346" s="11" t="s">
        <v>83</v>
      </c>
      <c r="AW346" s="11" t="s">
        <v>41</v>
      </c>
      <c r="AX346" s="11" t="s">
        <v>78</v>
      </c>
      <c r="AY346" s="240" t="s">
        <v>145</v>
      </c>
    </row>
    <row r="347" s="12" customFormat="1">
      <c r="B347" s="241"/>
      <c r="C347" s="242"/>
      <c r="D347" s="228" t="s">
        <v>157</v>
      </c>
      <c r="E347" s="243" t="s">
        <v>34</v>
      </c>
      <c r="F347" s="244" t="s">
        <v>83</v>
      </c>
      <c r="G347" s="242"/>
      <c r="H347" s="245">
        <v>1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157</v>
      </c>
      <c r="AU347" s="251" t="s">
        <v>93</v>
      </c>
      <c r="AV347" s="12" t="s">
        <v>93</v>
      </c>
      <c r="AW347" s="12" t="s">
        <v>41</v>
      </c>
      <c r="AX347" s="12" t="s">
        <v>78</v>
      </c>
      <c r="AY347" s="251" t="s">
        <v>145</v>
      </c>
    </row>
    <row r="348" s="13" customFormat="1">
      <c r="B348" s="252"/>
      <c r="C348" s="253"/>
      <c r="D348" s="228" t="s">
        <v>157</v>
      </c>
      <c r="E348" s="254" t="s">
        <v>34</v>
      </c>
      <c r="F348" s="255" t="s">
        <v>160</v>
      </c>
      <c r="G348" s="253"/>
      <c r="H348" s="256">
        <v>1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AT348" s="262" t="s">
        <v>157</v>
      </c>
      <c r="AU348" s="262" t="s">
        <v>93</v>
      </c>
      <c r="AV348" s="13" t="s">
        <v>153</v>
      </c>
      <c r="AW348" s="13" t="s">
        <v>41</v>
      </c>
      <c r="AX348" s="13" t="s">
        <v>83</v>
      </c>
      <c r="AY348" s="262" t="s">
        <v>145</v>
      </c>
    </row>
    <row r="349" s="1" customFormat="1" ht="16.5" customHeight="1">
      <c r="B349" s="46"/>
      <c r="C349" s="216" t="s">
        <v>547</v>
      </c>
      <c r="D349" s="216" t="s">
        <v>148</v>
      </c>
      <c r="E349" s="217" t="s">
        <v>548</v>
      </c>
      <c r="F349" s="218" t="s">
        <v>549</v>
      </c>
      <c r="G349" s="219" t="s">
        <v>550</v>
      </c>
      <c r="H349" s="220">
        <v>16</v>
      </c>
      <c r="I349" s="221"/>
      <c r="J349" s="222">
        <f>ROUND(I349*H349,2)</f>
        <v>0</v>
      </c>
      <c r="K349" s="218" t="s">
        <v>152</v>
      </c>
      <c r="L349" s="72"/>
      <c r="M349" s="223" t="s">
        <v>34</v>
      </c>
      <c r="N349" s="224" t="s">
        <v>49</v>
      </c>
      <c r="O349" s="47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AR349" s="23" t="s">
        <v>544</v>
      </c>
      <c r="AT349" s="23" t="s">
        <v>148</v>
      </c>
      <c r="AU349" s="23" t="s">
        <v>93</v>
      </c>
      <c r="AY349" s="23" t="s">
        <v>145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3" t="s">
        <v>83</v>
      </c>
      <c r="BK349" s="227">
        <f>ROUND(I349*H349,2)</f>
        <v>0</v>
      </c>
      <c r="BL349" s="23" t="s">
        <v>544</v>
      </c>
      <c r="BM349" s="23" t="s">
        <v>551</v>
      </c>
    </row>
    <row r="350" s="11" customFormat="1">
      <c r="B350" s="231"/>
      <c r="C350" s="232"/>
      <c r="D350" s="228" t="s">
        <v>157</v>
      </c>
      <c r="E350" s="233" t="s">
        <v>34</v>
      </c>
      <c r="F350" s="234" t="s">
        <v>552</v>
      </c>
      <c r="G350" s="232"/>
      <c r="H350" s="233" t="s">
        <v>34</v>
      </c>
      <c r="I350" s="235"/>
      <c r="J350" s="232"/>
      <c r="K350" s="232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157</v>
      </c>
      <c r="AU350" s="240" t="s">
        <v>93</v>
      </c>
      <c r="AV350" s="11" t="s">
        <v>83</v>
      </c>
      <c r="AW350" s="11" t="s">
        <v>41</v>
      </c>
      <c r="AX350" s="11" t="s">
        <v>78</v>
      </c>
      <c r="AY350" s="240" t="s">
        <v>145</v>
      </c>
    </row>
    <row r="351" s="12" customFormat="1">
      <c r="B351" s="241"/>
      <c r="C351" s="242"/>
      <c r="D351" s="228" t="s">
        <v>157</v>
      </c>
      <c r="E351" s="243" t="s">
        <v>34</v>
      </c>
      <c r="F351" s="244" t="s">
        <v>437</v>
      </c>
      <c r="G351" s="242"/>
      <c r="H351" s="245">
        <v>16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157</v>
      </c>
      <c r="AU351" s="251" t="s">
        <v>93</v>
      </c>
      <c r="AV351" s="12" t="s">
        <v>93</v>
      </c>
      <c r="AW351" s="12" t="s">
        <v>41</v>
      </c>
      <c r="AX351" s="12" t="s">
        <v>78</v>
      </c>
      <c r="AY351" s="251" t="s">
        <v>145</v>
      </c>
    </row>
    <row r="352" s="13" customFormat="1">
      <c r="B352" s="252"/>
      <c r="C352" s="253"/>
      <c r="D352" s="228" t="s">
        <v>157</v>
      </c>
      <c r="E352" s="254" t="s">
        <v>34</v>
      </c>
      <c r="F352" s="255" t="s">
        <v>160</v>
      </c>
      <c r="G352" s="253"/>
      <c r="H352" s="256">
        <v>16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AT352" s="262" t="s">
        <v>157</v>
      </c>
      <c r="AU352" s="262" t="s">
        <v>93</v>
      </c>
      <c r="AV352" s="13" t="s">
        <v>153</v>
      </c>
      <c r="AW352" s="13" t="s">
        <v>41</v>
      </c>
      <c r="AX352" s="13" t="s">
        <v>83</v>
      </c>
      <c r="AY352" s="262" t="s">
        <v>145</v>
      </c>
    </row>
    <row r="353" s="1" customFormat="1" ht="16.5" customHeight="1">
      <c r="B353" s="46"/>
      <c r="C353" s="216" t="s">
        <v>553</v>
      </c>
      <c r="D353" s="216" t="s">
        <v>148</v>
      </c>
      <c r="E353" s="217" t="s">
        <v>554</v>
      </c>
      <c r="F353" s="218" t="s">
        <v>555</v>
      </c>
      <c r="G353" s="219" t="s">
        <v>550</v>
      </c>
      <c r="H353" s="220">
        <v>32</v>
      </c>
      <c r="I353" s="221"/>
      <c r="J353" s="222">
        <f>ROUND(I353*H353,2)</f>
        <v>0</v>
      </c>
      <c r="K353" s="218" t="s">
        <v>152</v>
      </c>
      <c r="L353" s="72"/>
      <c r="M353" s="223" t="s">
        <v>34</v>
      </c>
      <c r="N353" s="224" t="s">
        <v>49</v>
      </c>
      <c r="O353" s="47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AR353" s="23" t="s">
        <v>544</v>
      </c>
      <c r="AT353" s="23" t="s">
        <v>148</v>
      </c>
      <c r="AU353" s="23" t="s">
        <v>93</v>
      </c>
      <c r="AY353" s="23" t="s">
        <v>145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3" t="s">
        <v>83</v>
      </c>
      <c r="BK353" s="227">
        <f>ROUND(I353*H353,2)</f>
        <v>0</v>
      </c>
      <c r="BL353" s="23" t="s">
        <v>544</v>
      </c>
      <c r="BM353" s="23" t="s">
        <v>556</v>
      </c>
    </row>
    <row r="354" s="11" customFormat="1">
      <c r="B354" s="231"/>
      <c r="C354" s="232"/>
      <c r="D354" s="228" t="s">
        <v>157</v>
      </c>
      <c r="E354" s="233" t="s">
        <v>34</v>
      </c>
      <c r="F354" s="234" t="s">
        <v>557</v>
      </c>
      <c r="G354" s="232"/>
      <c r="H354" s="233" t="s">
        <v>34</v>
      </c>
      <c r="I354" s="235"/>
      <c r="J354" s="232"/>
      <c r="K354" s="232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157</v>
      </c>
      <c r="AU354" s="240" t="s">
        <v>93</v>
      </c>
      <c r="AV354" s="11" t="s">
        <v>83</v>
      </c>
      <c r="AW354" s="11" t="s">
        <v>41</v>
      </c>
      <c r="AX354" s="11" t="s">
        <v>78</v>
      </c>
      <c r="AY354" s="240" t="s">
        <v>145</v>
      </c>
    </row>
    <row r="355" s="12" customFormat="1">
      <c r="B355" s="241"/>
      <c r="C355" s="242"/>
      <c r="D355" s="228" t="s">
        <v>157</v>
      </c>
      <c r="E355" s="243" t="s">
        <v>34</v>
      </c>
      <c r="F355" s="244" t="s">
        <v>491</v>
      </c>
      <c r="G355" s="242"/>
      <c r="H355" s="245">
        <v>32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AT355" s="251" t="s">
        <v>157</v>
      </c>
      <c r="AU355" s="251" t="s">
        <v>93</v>
      </c>
      <c r="AV355" s="12" t="s">
        <v>93</v>
      </c>
      <c r="AW355" s="12" t="s">
        <v>41</v>
      </c>
      <c r="AX355" s="12" t="s">
        <v>78</v>
      </c>
      <c r="AY355" s="251" t="s">
        <v>145</v>
      </c>
    </row>
    <row r="356" s="13" customFormat="1">
      <c r="B356" s="252"/>
      <c r="C356" s="253"/>
      <c r="D356" s="228" t="s">
        <v>157</v>
      </c>
      <c r="E356" s="254" t="s">
        <v>34</v>
      </c>
      <c r="F356" s="255" t="s">
        <v>160</v>
      </c>
      <c r="G356" s="253"/>
      <c r="H356" s="256">
        <v>32</v>
      </c>
      <c r="I356" s="257"/>
      <c r="J356" s="253"/>
      <c r="K356" s="253"/>
      <c r="L356" s="258"/>
      <c r="M356" s="259"/>
      <c r="N356" s="260"/>
      <c r="O356" s="260"/>
      <c r="P356" s="260"/>
      <c r="Q356" s="260"/>
      <c r="R356" s="260"/>
      <c r="S356" s="260"/>
      <c r="T356" s="261"/>
      <c r="AT356" s="262" t="s">
        <v>157</v>
      </c>
      <c r="AU356" s="262" t="s">
        <v>93</v>
      </c>
      <c r="AV356" s="13" t="s">
        <v>153</v>
      </c>
      <c r="AW356" s="13" t="s">
        <v>41</v>
      </c>
      <c r="AX356" s="13" t="s">
        <v>83</v>
      </c>
      <c r="AY356" s="262" t="s">
        <v>145</v>
      </c>
    </row>
    <row r="357" s="1" customFormat="1" ht="16.5" customHeight="1">
      <c r="B357" s="46"/>
      <c r="C357" s="216" t="s">
        <v>558</v>
      </c>
      <c r="D357" s="216" t="s">
        <v>148</v>
      </c>
      <c r="E357" s="217" t="s">
        <v>559</v>
      </c>
      <c r="F357" s="218" t="s">
        <v>560</v>
      </c>
      <c r="G357" s="219" t="s">
        <v>561</v>
      </c>
      <c r="H357" s="220">
        <v>1</v>
      </c>
      <c r="I357" s="221"/>
      <c r="J357" s="222">
        <f>ROUND(I357*H357,2)</f>
        <v>0</v>
      </c>
      <c r="K357" s="218" t="s">
        <v>152</v>
      </c>
      <c r="L357" s="72"/>
      <c r="M357" s="223" t="s">
        <v>34</v>
      </c>
      <c r="N357" s="224" t="s">
        <v>49</v>
      </c>
      <c r="O357" s="47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AR357" s="23" t="s">
        <v>544</v>
      </c>
      <c r="AT357" s="23" t="s">
        <v>148</v>
      </c>
      <c r="AU357" s="23" t="s">
        <v>93</v>
      </c>
      <c r="AY357" s="23" t="s">
        <v>145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3" t="s">
        <v>83</v>
      </c>
      <c r="BK357" s="227">
        <f>ROUND(I357*H357,2)</f>
        <v>0</v>
      </c>
      <c r="BL357" s="23" t="s">
        <v>544</v>
      </c>
      <c r="BM357" s="23" t="s">
        <v>562</v>
      </c>
    </row>
    <row r="358" s="10" customFormat="1" ht="29.88" customHeight="1">
      <c r="B358" s="200"/>
      <c r="C358" s="201"/>
      <c r="D358" s="202" t="s">
        <v>77</v>
      </c>
      <c r="E358" s="214" t="s">
        <v>563</v>
      </c>
      <c r="F358" s="214" t="s">
        <v>564</v>
      </c>
      <c r="G358" s="201"/>
      <c r="H358" s="201"/>
      <c r="I358" s="204"/>
      <c r="J358" s="215">
        <f>BK358</f>
        <v>0</v>
      </c>
      <c r="K358" s="201"/>
      <c r="L358" s="206"/>
      <c r="M358" s="207"/>
      <c r="N358" s="208"/>
      <c r="O358" s="208"/>
      <c r="P358" s="209">
        <f>P359</f>
        <v>0</v>
      </c>
      <c r="Q358" s="208"/>
      <c r="R358" s="209">
        <f>R359</f>
        <v>0</v>
      </c>
      <c r="S358" s="208"/>
      <c r="T358" s="210">
        <f>T359</f>
        <v>0</v>
      </c>
      <c r="AR358" s="211" t="s">
        <v>175</v>
      </c>
      <c r="AT358" s="212" t="s">
        <v>77</v>
      </c>
      <c r="AU358" s="212" t="s">
        <v>83</v>
      </c>
      <c r="AY358" s="211" t="s">
        <v>145</v>
      </c>
      <c r="BK358" s="213">
        <f>BK359</f>
        <v>0</v>
      </c>
    </row>
    <row r="359" s="1" customFormat="1" ht="16.5" customHeight="1">
      <c r="B359" s="46"/>
      <c r="C359" s="216" t="s">
        <v>565</v>
      </c>
      <c r="D359" s="216" t="s">
        <v>148</v>
      </c>
      <c r="E359" s="217" t="s">
        <v>566</v>
      </c>
      <c r="F359" s="218" t="s">
        <v>567</v>
      </c>
      <c r="G359" s="219" t="s">
        <v>561</v>
      </c>
      <c r="H359" s="220">
        <v>1</v>
      </c>
      <c r="I359" s="221"/>
      <c r="J359" s="222">
        <f>ROUND(I359*H359,2)</f>
        <v>0</v>
      </c>
      <c r="K359" s="218" t="s">
        <v>152</v>
      </c>
      <c r="L359" s="72"/>
      <c r="M359" s="223" t="s">
        <v>34</v>
      </c>
      <c r="N359" s="224" t="s">
        <v>49</v>
      </c>
      <c r="O359" s="47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AR359" s="23" t="s">
        <v>544</v>
      </c>
      <c r="AT359" s="23" t="s">
        <v>148</v>
      </c>
      <c r="AU359" s="23" t="s">
        <v>93</v>
      </c>
      <c r="AY359" s="23" t="s">
        <v>145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3" t="s">
        <v>83</v>
      </c>
      <c r="BK359" s="227">
        <f>ROUND(I359*H359,2)</f>
        <v>0</v>
      </c>
      <c r="BL359" s="23" t="s">
        <v>544</v>
      </c>
      <c r="BM359" s="23" t="s">
        <v>568</v>
      </c>
    </row>
    <row r="360" s="10" customFormat="1" ht="29.88" customHeight="1">
      <c r="B360" s="200"/>
      <c r="C360" s="201"/>
      <c r="D360" s="202" t="s">
        <v>77</v>
      </c>
      <c r="E360" s="214" t="s">
        <v>569</v>
      </c>
      <c r="F360" s="214" t="s">
        <v>570</v>
      </c>
      <c r="G360" s="201"/>
      <c r="H360" s="201"/>
      <c r="I360" s="204"/>
      <c r="J360" s="215">
        <f>BK360</f>
        <v>0</v>
      </c>
      <c r="K360" s="201"/>
      <c r="L360" s="206"/>
      <c r="M360" s="207"/>
      <c r="N360" s="208"/>
      <c r="O360" s="208"/>
      <c r="P360" s="209">
        <f>SUM(P361:P365)</f>
        <v>0</v>
      </c>
      <c r="Q360" s="208"/>
      <c r="R360" s="209">
        <f>SUM(R361:R365)</f>
        <v>0</v>
      </c>
      <c r="S360" s="208"/>
      <c r="T360" s="210">
        <f>SUM(T361:T365)</f>
        <v>0</v>
      </c>
      <c r="AR360" s="211" t="s">
        <v>175</v>
      </c>
      <c r="AT360" s="212" t="s">
        <v>77</v>
      </c>
      <c r="AU360" s="212" t="s">
        <v>83</v>
      </c>
      <c r="AY360" s="211" t="s">
        <v>145</v>
      </c>
      <c r="BK360" s="213">
        <f>SUM(BK361:BK365)</f>
        <v>0</v>
      </c>
    </row>
    <row r="361" s="1" customFormat="1" ht="16.5" customHeight="1">
      <c r="B361" s="46"/>
      <c r="C361" s="216" t="s">
        <v>571</v>
      </c>
      <c r="D361" s="216" t="s">
        <v>148</v>
      </c>
      <c r="E361" s="217" t="s">
        <v>572</v>
      </c>
      <c r="F361" s="218" t="s">
        <v>573</v>
      </c>
      <c r="G361" s="219" t="s">
        <v>359</v>
      </c>
      <c r="H361" s="220">
        <v>4</v>
      </c>
      <c r="I361" s="221"/>
      <c r="J361" s="222">
        <f>ROUND(I361*H361,2)</f>
        <v>0</v>
      </c>
      <c r="K361" s="218" t="s">
        <v>152</v>
      </c>
      <c r="L361" s="72"/>
      <c r="M361" s="223" t="s">
        <v>34</v>
      </c>
      <c r="N361" s="224" t="s">
        <v>49</v>
      </c>
      <c r="O361" s="47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AR361" s="23" t="s">
        <v>544</v>
      </c>
      <c r="AT361" s="23" t="s">
        <v>148</v>
      </c>
      <c r="AU361" s="23" t="s">
        <v>93</v>
      </c>
      <c r="AY361" s="23" t="s">
        <v>145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3" t="s">
        <v>83</v>
      </c>
      <c r="BK361" s="227">
        <f>ROUND(I361*H361,2)</f>
        <v>0</v>
      </c>
      <c r="BL361" s="23" t="s">
        <v>544</v>
      </c>
      <c r="BM361" s="23" t="s">
        <v>574</v>
      </c>
    </row>
    <row r="362" s="11" customFormat="1">
      <c r="B362" s="231"/>
      <c r="C362" s="232"/>
      <c r="D362" s="228" t="s">
        <v>157</v>
      </c>
      <c r="E362" s="233" t="s">
        <v>34</v>
      </c>
      <c r="F362" s="234" t="s">
        <v>575</v>
      </c>
      <c r="G362" s="232"/>
      <c r="H362" s="233" t="s">
        <v>34</v>
      </c>
      <c r="I362" s="235"/>
      <c r="J362" s="232"/>
      <c r="K362" s="232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157</v>
      </c>
      <c r="AU362" s="240" t="s">
        <v>93</v>
      </c>
      <c r="AV362" s="11" t="s">
        <v>83</v>
      </c>
      <c r="AW362" s="11" t="s">
        <v>41</v>
      </c>
      <c r="AX362" s="11" t="s">
        <v>78</v>
      </c>
      <c r="AY362" s="240" t="s">
        <v>145</v>
      </c>
    </row>
    <row r="363" s="12" customFormat="1">
      <c r="B363" s="241"/>
      <c r="C363" s="242"/>
      <c r="D363" s="228" t="s">
        <v>157</v>
      </c>
      <c r="E363" s="243" t="s">
        <v>34</v>
      </c>
      <c r="F363" s="244" t="s">
        <v>153</v>
      </c>
      <c r="G363" s="242"/>
      <c r="H363" s="245">
        <v>4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AT363" s="251" t="s">
        <v>157</v>
      </c>
      <c r="AU363" s="251" t="s">
        <v>93</v>
      </c>
      <c r="AV363" s="12" t="s">
        <v>93</v>
      </c>
      <c r="AW363" s="12" t="s">
        <v>41</v>
      </c>
      <c r="AX363" s="12" t="s">
        <v>78</v>
      </c>
      <c r="AY363" s="251" t="s">
        <v>145</v>
      </c>
    </row>
    <row r="364" s="13" customFormat="1">
      <c r="B364" s="252"/>
      <c r="C364" s="253"/>
      <c r="D364" s="228" t="s">
        <v>157</v>
      </c>
      <c r="E364" s="254" t="s">
        <v>34</v>
      </c>
      <c r="F364" s="255" t="s">
        <v>160</v>
      </c>
      <c r="G364" s="253"/>
      <c r="H364" s="256">
        <v>4</v>
      </c>
      <c r="I364" s="257"/>
      <c r="J364" s="253"/>
      <c r="K364" s="253"/>
      <c r="L364" s="258"/>
      <c r="M364" s="259"/>
      <c r="N364" s="260"/>
      <c r="O364" s="260"/>
      <c r="P364" s="260"/>
      <c r="Q364" s="260"/>
      <c r="R364" s="260"/>
      <c r="S364" s="260"/>
      <c r="T364" s="261"/>
      <c r="AT364" s="262" t="s">
        <v>157</v>
      </c>
      <c r="AU364" s="262" t="s">
        <v>93</v>
      </c>
      <c r="AV364" s="13" t="s">
        <v>153</v>
      </c>
      <c r="AW364" s="13" t="s">
        <v>41</v>
      </c>
      <c r="AX364" s="13" t="s">
        <v>83</v>
      </c>
      <c r="AY364" s="262" t="s">
        <v>145</v>
      </c>
    </row>
    <row r="365" s="1" customFormat="1" ht="25.5" customHeight="1">
      <c r="B365" s="46"/>
      <c r="C365" s="216" t="s">
        <v>576</v>
      </c>
      <c r="D365" s="216" t="s">
        <v>148</v>
      </c>
      <c r="E365" s="217" t="s">
        <v>577</v>
      </c>
      <c r="F365" s="218" t="s">
        <v>578</v>
      </c>
      <c r="G365" s="219" t="s">
        <v>579</v>
      </c>
      <c r="H365" s="220">
        <v>1</v>
      </c>
      <c r="I365" s="221"/>
      <c r="J365" s="222">
        <f>ROUND(I365*H365,2)</f>
        <v>0</v>
      </c>
      <c r="K365" s="218" t="s">
        <v>152</v>
      </c>
      <c r="L365" s="72"/>
      <c r="M365" s="223" t="s">
        <v>34</v>
      </c>
      <c r="N365" s="224" t="s">
        <v>49</v>
      </c>
      <c r="O365" s="47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AR365" s="23" t="s">
        <v>544</v>
      </c>
      <c r="AT365" s="23" t="s">
        <v>148</v>
      </c>
      <c r="AU365" s="23" t="s">
        <v>93</v>
      </c>
      <c r="AY365" s="23" t="s">
        <v>145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3" t="s">
        <v>83</v>
      </c>
      <c r="BK365" s="227">
        <f>ROUND(I365*H365,2)</f>
        <v>0</v>
      </c>
      <c r="BL365" s="23" t="s">
        <v>544</v>
      </c>
      <c r="BM365" s="23" t="s">
        <v>580</v>
      </c>
    </row>
    <row r="366" s="10" customFormat="1" ht="29.88" customHeight="1">
      <c r="B366" s="200"/>
      <c r="C366" s="201"/>
      <c r="D366" s="202" t="s">
        <v>77</v>
      </c>
      <c r="E366" s="214" t="s">
        <v>581</v>
      </c>
      <c r="F366" s="214" t="s">
        <v>582</v>
      </c>
      <c r="G366" s="201"/>
      <c r="H366" s="201"/>
      <c r="I366" s="204"/>
      <c r="J366" s="215">
        <f>BK366</f>
        <v>0</v>
      </c>
      <c r="K366" s="201"/>
      <c r="L366" s="206"/>
      <c r="M366" s="207"/>
      <c r="N366" s="208"/>
      <c r="O366" s="208"/>
      <c r="P366" s="209">
        <f>P367</f>
        <v>0</v>
      </c>
      <c r="Q366" s="208"/>
      <c r="R366" s="209">
        <f>R367</f>
        <v>0</v>
      </c>
      <c r="S366" s="208"/>
      <c r="T366" s="210">
        <f>T367</f>
        <v>0</v>
      </c>
      <c r="AR366" s="211" t="s">
        <v>175</v>
      </c>
      <c r="AT366" s="212" t="s">
        <v>77</v>
      </c>
      <c r="AU366" s="212" t="s">
        <v>83</v>
      </c>
      <c r="AY366" s="211" t="s">
        <v>145</v>
      </c>
      <c r="BK366" s="213">
        <f>BK367</f>
        <v>0</v>
      </c>
    </row>
    <row r="367" s="1" customFormat="1" ht="25.5" customHeight="1">
      <c r="B367" s="46"/>
      <c r="C367" s="216" t="s">
        <v>583</v>
      </c>
      <c r="D367" s="216" t="s">
        <v>148</v>
      </c>
      <c r="E367" s="217" t="s">
        <v>584</v>
      </c>
      <c r="F367" s="218" t="s">
        <v>585</v>
      </c>
      <c r="G367" s="219" t="s">
        <v>586</v>
      </c>
      <c r="H367" s="220">
        <v>1</v>
      </c>
      <c r="I367" s="221"/>
      <c r="J367" s="222">
        <f>ROUND(I367*H367,2)</f>
        <v>0</v>
      </c>
      <c r="K367" s="218" t="s">
        <v>152</v>
      </c>
      <c r="L367" s="72"/>
      <c r="M367" s="223" t="s">
        <v>34</v>
      </c>
      <c r="N367" s="274" t="s">
        <v>49</v>
      </c>
      <c r="O367" s="275"/>
      <c r="P367" s="276">
        <f>O367*H367</f>
        <v>0</v>
      </c>
      <c r="Q367" s="276">
        <v>0</v>
      </c>
      <c r="R367" s="276">
        <f>Q367*H367</f>
        <v>0</v>
      </c>
      <c r="S367" s="276">
        <v>0</v>
      </c>
      <c r="T367" s="277">
        <f>S367*H367</f>
        <v>0</v>
      </c>
      <c r="AR367" s="23" t="s">
        <v>544</v>
      </c>
      <c r="AT367" s="23" t="s">
        <v>148</v>
      </c>
      <c r="AU367" s="23" t="s">
        <v>93</v>
      </c>
      <c r="AY367" s="23" t="s">
        <v>145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3" t="s">
        <v>83</v>
      </c>
      <c r="BK367" s="227">
        <f>ROUND(I367*H367,2)</f>
        <v>0</v>
      </c>
      <c r="BL367" s="23" t="s">
        <v>544</v>
      </c>
      <c r="BM367" s="23" t="s">
        <v>587</v>
      </c>
    </row>
    <row r="368" s="1" customFormat="1" ht="6.96" customHeight="1">
      <c r="B368" s="67"/>
      <c r="C368" s="68"/>
      <c r="D368" s="68"/>
      <c r="E368" s="68"/>
      <c r="F368" s="68"/>
      <c r="G368" s="68"/>
      <c r="H368" s="68"/>
      <c r="I368" s="162"/>
      <c r="J368" s="68"/>
      <c r="K368" s="68"/>
      <c r="L368" s="72"/>
    </row>
  </sheetData>
  <sheetProtection sheet="1" autoFilter="0" formatColumns="0" formatRows="0" objects="1" scenarios="1" spinCount="100000" saltValue="JWtfVD+jdP2b4mgGvGC25u7nsJoKMyD6E3nSCG7QoPmTPJFx8EGSoeyGVfwzg3FdAZ/bsBsTA8MBwF13eNwvaw==" hashValue="0QKmQk+dWgP4nEIlJQkweqG5K3aI83NGvOLunqeazcwokEFPutn40FmIrdpgKQR6ASoR4JAG6q9zd9WEDd66Rg==" algorithmName="SHA-512" password="CC35"/>
  <autoFilter ref="C83:K367"/>
  <mergeCells count="7">
    <mergeCell ref="E7:H7"/>
    <mergeCell ref="E22:H22"/>
    <mergeCell ref="E43:H43"/>
    <mergeCell ref="J47:J48"/>
    <mergeCell ref="E76:H76"/>
    <mergeCell ref="G1:H1"/>
    <mergeCell ref="L2:V2"/>
  </mergeCells>
  <hyperlinks>
    <hyperlink ref="F1:G1" location="C2" display="1) Krycí list soupisu"/>
    <hyperlink ref="G1:H1" location="C50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8" customWidth="1"/>
    <col min="2" max="2" width="1.664063" style="278" customWidth="1"/>
    <col min="3" max="4" width="5" style="278" customWidth="1"/>
    <col min="5" max="5" width="11.67" style="278" customWidth="1"/>
    <col min="6" max="6" width="9.17" style="278" customWidth="1"/>
    <col min="7" max="7" width="5" style="278" customWidth="1"/>
    <col min="8" max="8" width="77.83" style="278" customWidth="1"/>
    <col min="9" max="10" width="20" style="278" customWidth="1"/>
    <col min="11" max="11" width="1.664063" style="278" customWidth="1"/>
  </cols>
  <sheetData>
    <row r="1" ht="37.5" customHeight="1"/>
    <row r="2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4" customFormat="1" ht="45" customHeight="1">
      <c r="B3" s="282"/>
      <c r="C3" s="283" t="s">
        <v>588</v>
      </c>
      <c r="D3" s="283"/>
      <c r="E3" s="283"/>
      <c r="F3" s="283"/>
      <c r="G3" s="283"/>
      <c r="H3" s="283"/>
      <c r="I3" s="283"/>
      <c r="J3" s="283"/>
      <c r="K3" s="284"/>
    </row>
    <row r="4" ht="25.5" customHeight="1">
      <c r="B4" s="285"/>
      <c r="C4" s="286" t="s">
        <v>589</v>
      </c>
      <c r="D4" s="286"/>
      <c r="E4" s="286"/>
      <c r="F4" s="286"/>
      <c r="G4" s="286"/>
      <c r="H4" s="286"/>
      <c r="I4" s="286"/>
      <c r="J4" s="286"/>
      <c r="K4" s="287"/>
    </row>
    <row r="5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ht="15" customHeight="1">
      <c r="B6" s="285"/>
      <c r="C6" s="289" t="s">
        <v>590</v>
      </c>
      <c r="D6" s="289"/>
      <c r="E6" s="289"/>
      <c r="F6" s="289"/>
      <c r="G6" s="289"/>
      <c r="H6" s="289"/>
      <c r="I6" s="289"/>
      <c r="J6" s="289"/>
      <c r="K6" s="287"/>
    </row>
    <row r="7" ht="15" customHeight="1">
      <c r="B7" s="290"/>
      <c r="C7" s="289" t="s">
        <v>591</v>
      </c>
      <c r="D7" s="289"/>
      <c r="E7" s="289"/>
      <c r="F7" s="289"/>
      <c r="G7" s="289"/>
      <c r="H7" s="289"/>
      <c r="I7" s="289"/>
      <c r="J7" s="289"/>
      <c r="K7" s="287"/>
    </row>
    <row r="8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ht="15" customHeight="1">
      <c r="B9" s="290"/>
      <c r="C9" s="289" t="s">
        <v>592</v>
      </c>
      <c r="D9" s="289"/>
      <c r="E9" s="289"/>
      <c r="F9" s="289"/>
      <c r="G9" s="289"/>
      <c r="H9" s="289"/>
      <c r="I9" s="289"/>
      <c r="J9" s="289"/>
      <c r="K9" s="287"/>
    </row>
    <row r="10" ht="15" customHeight="1">
      <c r="B10" s="290"/>
      <c r="C10" s="289"/>
      <c r="D10" s="289" t="s">
        <v>593</v>
      </c>
      <c r="E10" s="289"/>
      <c r="F10" s="289"/>
      <c r="G10" s="289"/>
      <c r="H10" s="289"/>
      <c r="I10" s="289"/>
      <c r="J10" s="289"/>
      <c r="K10" s="287"/>
    </row>
    <row r="11" ht="15" customHeight="1">
      <c r="B11" s="290"/>
      <c r="C11" s="291"/>
      <c r="D11" s="289" t="s">
        <v>594</v>
      </c>
      <c r="E11" s="289"/>
      <c r="F11" s="289"/>
      <c r="G11" s="289"/>
      <c r="H11" s="289"/>
      <c r="I11" s="289"/>
      <c r="J11" s="289"/>
      <c r="K11" s="287"/>
    </row>
    <row r="12" ht="12.75" customHeight="1">
      <c r="B12" s="290"/>
      <c r="C12" s="291"/>
      <c r="D12" s="291"/>
      <c r="E12" s="291"/>
      <c r="F12" s="291"/>
      <c r="G12" s="291"/>
      <c r="H12" s="291"/>
      <c r="I12" s="291"/>
      <c r="J12" s="291"/>
      <c r="K12" s="287"/>
    </row>
    <row r="13" ht="15" customHeight="1">
      <c r="B13" s="290"/>
      <c r="C13" s="291"/>
      <c r="D13" s="289" t="s">
        <v>595</v>
      </c>
      <c r="E13" s="289"/>
      <c r="F13" s="289"/>
      <c r="G13" s="289"/>
      <c r="H13" s="289"/>
      <c r="I13" s="289"/>
      <c r="J13" s="289"/>
      <c r="K13" s="287"/>
    </row>
    <row r="14" ht="15" customHeight="1">
      <c r="B14" s="290"/>
      <c r="C14" s="291"/>
      <c r="D14" s="289" t="s">
        <v>596</v>
      </c>
      <c r="E14" s="289"/>
      <c r="F14" s="289"/>
      <c r="G14" s="289"/>
      <c r="H14" s="289"/>
      <c r="I14" s="289"/>
      <c r="J14" s="289"/>
      <c r="K14" s="287"/>
    </row>
    <row r="15" ht="15" customHeight="1">
      <c r="B15" s="290"/>
      <c r="C15" s="291"/>
      <c r="D15" s="289" t="s">
        <v>597</v>
      </c>
      <c r="E15" s="289"/>
      <c r="F15" s="289"/>
      <c r="G15" s="289"/>
      <c r="H15" s="289"/>
      <c r="I15" s="289"/>
      <c r="J15" s="289"/>
      <c r="K15" s="287"/>
    </row>
    <row r="16" ht="15" customHeight="1">
      <c r="B16" s="290"/>
      <c r="C16" s="291"/>
      <c r="D16" s="291"/>
      <c r="E16" s="292" t="s">
        <v>82</v>
      </c>
      <c r="F16" s="289" t="s">
        <v>598</v>
      </c>
      <c r="G16" s="289"/>
      <c r="H16" s="289"/>
      <c r="I16" s="289"/>
      <c r="J16" s="289"/>
      <c r="K16" s="287"/>
    </row>
    <row r="17" ht="15" customHeight="1">
      <c r="B17" s="290"/>
      <c r="C17" s="291"/>
      <c r="D17" s="291"/>
      <c r="E17" s="292" t="s">
        <v>599</v>
      </c>
      <c r="F17" s="289" t="s">
        <v>600</v>
      </c>
      <c r="G17" s="289"/>
      <c r="H17" s="289"/>
      <c r="I17" s="289"/>
      <c r="J17" s="289"/>
      <c r="K17" s="287"/>
    </row>
    <row r="18" ht="15" customHeight="1">
      <c r="B18" s="290"/>
      <c r="C18" s="291"/>
      <c r="D18" s="291"/>
      <c r="E18" s="292" t="s">
        <v>601</v>
      </c>
      <c r="F18" s="289" t="s">
        <v>602</v>
      </c>
      <c r="G18" s="289"/>
      <c r="H18" s="289"/>
      <c r="I18" s="289"/>
      <c r="J18" s="289"/>
      <c r="K18" s="287"/>
    </row>
    <row r="19" ht="15" customHeight="1">
      <c r="B19" s="290"/>
      <c r="C19" s="291"/>
      <c r="D19" s="291"/>
      <c r="E19" s="292" t="s">
        <v>603</v>
      </c>
      <c r="F19" s="289" t="s">
        <v>604</v>
      </c>
      <c r="G19" s="289"/>
      <c r="H19" s="289"/>
      <c r="I19" s="289"/>
      <c r="J19" s="289"/>
      <c r="K19" s="287"/>
    </row>
    <row r="20" ht="15" customHeight="1">
      <c r="B20" s="290"/>
      <c r="C20" s="291"/>
      <c r="D20" s="291"/>
      <c r="E20" s="292" t="s">
        <v>605</v>
      </c>
      <c r="F20" s="289" t="s">
        <v>606</v>
      </c>
      <c r="G20" s="289"/>
      <c r="H20" s="289"/>
      <c r="I20" s="289"/>
      <c r="J20" s="289"/>
      <c r="K20" s="287"/>
    </row>
    <row r="21" ht="15" customHeight="1">
      <c r="B21" s="290"/>
      <c r="C21" s="291"/>
      <c r="D21" s="291"/>
      <c r="E21" s="292" t="s">
        <v>607</v>
      </c>
      <c r="F21" s="289" t="s">
        <v>608</v>
      </c>
      <c r="G21" s="289"/>
      <c r="H21" s="289"/>
      <c r="I21" s="289"/>
      <c r="J21" s="289"/>
      <c r="K21" s="287"/>
    </row>
    <row r="22" ht="12.75" customHeight="1">
      <c r="B22" s="290"/>
      <c r="C22" s="291"/>
      <c r="D22" s="291"/>
      <c r="E22" s="291"/>
      <c r="F22" s="291"/>
      <c r="G22" s="291"/>
      <c r="H22" s="291"/>
      <c r="I22" s="291"/>
      <c r="J22" s="291"/>
      <c r="K22" s="287"/>
    </row>
    <row r="23" ht="15" customHeight="1">
      <c r="B23" s="290"/>
      <c r="C23" s="289" t="s">
        <v>609</v>
      </c>
      <c r="D23" s="289"/>
      <c r="E23" s="289"/>
      <c r="F23" s="289"/>
      <c r="G23" s="289"/>
      <c r="H23" s="289"/>
      <c r="I23" s="289"/>
      <c r="J23" s="289"/>
      <c r="K23" s="287"/>
    </row>
    <row r="24" ht="15" customHeight="1">
      <c r="B24" s="290"/>
      <c r="C24" s="289" t="s">
        <v>610</v>
      </c>
      <c r="D24" s="289"/>
      <c r="E24" s="289"/>
      <c r="F24" s="289"/>
      <c r="G24" s="289"/>
      <c r="H24" s="289"/>
      <c r="I24" s="289"/>
      <c r="J24" s="289"/>
      <c r="K24" s="287"/>
    </row>
    <row r="25" ht="15" customHeight="1">
      <c r="B25" s="290"/>
      <c r="C25" s="289"/>
      <c r="D25" s="289" t="s">
        <v>611</v>
      </c>
      <c r="E25" s="289"/>
      <c r="F25" s="289"/>
      <c r="G25" s="289"/>
      <c r="H25" s="289"/>
      <c r="I25" s="289"/>
      <c r="J25" s="289"/>
      <c r="K25" s="287"/>
    </row>
    <row r="26" ht="15" customHeight="1">
      <c r="B26" s="290"/>
      <c r="C26" s="291"/>
      <c r="D26" s="289" t="s">
        <v>612</v>
      </c>
      <c r="E26" s="289"/>
      <c r="F26" s="289"/>
      <c r="G26" s="289"/>
      <c r="H26" s="289"/>
      <c r="I26" s="289"/>
      <c r="J26" s="289"/>
      <c r="K26" s="287"/>
    </row>
    <row r="27" ht="12.75" customHeight="1">
      <c r="B27" s="290"/>
      <c r="C27" s="291"/>
      <c r="D27" s="291"/>
      <c r="E27" s="291"/>
      <c r="F27" s="291"/>
      <c r="G27" s="291"/>
      <c r="H27" s="291"/>
      <c r="I27" s="291"/>
      <c r="J27" s="291"/>
      <c r="K27" s="287"/>
    </row>
    <row r="28" ht="15" customHeight="1">
      <c r="B28" s="290"/>
      <c r="C28" s="291"/>
      <c r="D28" s="289" t="s">
        <v>613</v>
      </c>
      <c r="E28" s="289"/>
      <c r="F28" s="289"/>
      <c r="G28" s="289"/>
      <c r="H28" s="289"/>
      <c r="I28" s="289"/>
      <c r="J28" s="289"/>
      <c r="K28" s="287"/>
    </row>
    <row r="29" ht="15" customHeight="1">
      <c r="B29" s="290"/>
      <c r="C29" s="291"/>
      <c r="D29" s="289" t="s">
        <v>614</v>
      </c>
      <c r="E29" s="289"/>
      <c r="F29" s="289"/>
      <c r="G29" s="289"/>
      <c r="H29" s="289"/>
      <c r="I29" s="289"/>
      <c r="J29" s="289"/>
      <c r="K29" s="287"/>
    </row>
    <row r="30" ht="12.75" customHeight="1">
      <c r="B30" s="290"/>
      <c r="C30" s="291"/>
      <c r="D30" s="291"/>
      <c r="E30" s="291"/>
      <c r="F30" s="291"/>
      <c r="G30" s="291"/>
      <c r="H30" s="291"/>
      <c r="I30" s="291"/>
      <c r="J30" s="291"/>
      <c r="K30" s="287"/>
    </row>
    <row r="31" ht="15" customHeight="1">
      <c r="B31" s="290"/>
      <c r="C31" s="291"/>
      <c r="D31" s="289" t="s">
        <v>615</v>
      </c>
      <c r="E31" s="289"/>
      <c r="F31" s="289"/>
      <c r="G31" s="289"/>
      <c r="H31" s="289"/>
      <c r="I31" s="289"/>
      <c r="J31" s="289"/>
      <c r="K31" s="287"/>
    </row>
    <row r="32" ht="15" customHeight="1">
      <c r="B32" s="290"/>
      <c r="C32" s="291"/>
      <c r="D32" s="289" t="s">
        <v>616</v>
      </c>
      <c r="E32" s="289"/>
      <c r="F32" s="289"/>
      <c r="G32" s="289"/>
      <c r="H32" s="289"/>
      <c r="I32" s="289"/>
      <c r="J32" s="289"/>
      <c r="K32" s="287"/>
    </row>
    <row r="33" ht="15" customHeight="1">
      <c r="B33" s="290"/>
      <c r="C33" s="291"/>
      <c r="D33" s="289" t="s">
        <v>617</v>
      </c>
      <c r="E33" s="289"/>
      <c r="F33" s="289"/>
      <c r="G33" s="289"/>
      <c r="H33" s="289"/>
      <c r="I33" s="289"/>
      <c r="J33" s="289"/>
      <c r="K33" s="287"/>
    </row>
    <row r="34" ht="15" customHeight="1">
      <c r="B34" s="290"/>
      <c r="C34" s="291"/>
      <c r="D34" s="289"/>
      <c r="E34" s="293" t="s">
        <v>130</v>
      </c>
      <c r="F34" s="289"/>
      <c r="G34" s="289" t="s">
        <v>618</v>
      </c>
      <c r="H34" s="289"/>
      <c r="I34" s="289"/>
      <c r="J34" s="289"/>
      <c r="K34" s="287"/>
    </row>
    <row r="35" ht="30.75" customHeight="1">
      <c r="B35" s="290"/>
      <c r="C35" s="291"/>
      <c r="D35" s="289"/>
      <c r="E35" s="293" t="s">
        <v>619</v>
      </c>
      <c r="F35" s="289"/>
      <c r="G35" s="289" t="s">
        <v>620</v>
      </c>
      <c r="H35" s="289"/>
      <c r="I35" s="289"/>
      <c r="J35" s="289"/>
      <c r="K35" s="287"/>
    </row>
    <row r="36" ht="15" customHeight="1">
      <c r="B36" s="290"/>
      <c r="C36" s="291"/>
      <c r="D36" s="289"/>
      <c r="E36" s="293" t="s">
        <v>59</v>
      </c>
      <c r="F36" s="289"/>
      <c r="G36" s="289" t="s">
        <v>621</v>
      </c>
      <c r="H36" s="289"/>
      <c r="I36" s="289"/>
      <c r="J36" s="289"/>
      <c r="K36" s="287"/>
    </row>
    <row r="37" ht="15" customHeight="1">
      <c r="B37" s="290"/>
      <c r="C37" s="291"/>
      <c r="D37" s="289"/>
      <c r="E37" s="293" t="s">
        <v>131</v>
      </c>
      <c r="F37" s="289"/>
      <c r="G37" s="289" t="s">
        <v>622</v>
      </c>
      <c r="H37" s="289"/>
      <c r="I37" s="289"/>
      <c r="J37" s="289"/>
      <c r="K37" s="287"/>
    </row>
    <row r="38" ht="15" customHeight="1">
      <c r="B38" s="290"/>
      <c r="C38" s="291"/>
      <c r="D38" s="289"/>
      <c r="E38" s="293" t="s">
        <v>132</v>
      </c>
      <c r="F38" s="289"/>
      <c r="G38" s="289" t="s">
        <v>623</v>
      </c>
      <c r="H38" s="289"/>
      <c r="I38" s="289"/>
      <c r="J38" s="289"/>
      <c r="K38" s="287"/>
    </row>
    <row r="39" ht="15" customHeight="1">
      <c r="B39" s="290"/>
      <c r="C39" s="291"/>
      <c r="D39" s="289"/>
      <c r="E39" s="293" t="s">
        <v>133</v>
      </c>
      <c r="F39" s="289"/>
      <c r="G39" s="289" t="s">
        <v>624</v>
      </c>
      <c r="H39" s="289"/>
      <c r="I39" s="289"/>
      <c r="J39" s="289"/>
      <c r="K39" s="287"/>
    </row>
    <row r="40" ht="15" customHeight="1">
      <c r="B40" s="290"/>
      <c r="C40" s="291"/>
      <c r="D40" s="289"/>
      <c r="E40" s="293" t="s">
        <v>625</v>
      </c>
      <c r="F40" s="289"/>
      <c r="G40" s="289" t="s">
        <v>626</v>
      </c>
      <c r="H40" s="289"/>
      <c r="I40" s="289"/>
      <c r="J40" s="289"/>
      <c r="K40" s="287"/>
    </row>
    <row r="41" ht="15" customHeight="1">
      <c r="B41" s="290"/>
      <c r="C41" s="291"/>
      <c r="D41" s="289"/>
      <c r="E41" s="293"/>
      <c r="F41" s="289"/>
      <c r="G41" s="289" t="s">
        <v>627</v>
      </c>
      <c r="H41" s="289"/>
      <c r="I41" s="289"/>
      <c r="J41" s="289"/>
      <c r="K41" s="287"/>
    </row>
    <row r="42" ht="15" customHeight="1">
      <c r="B42" s="290"/>
      <c r="C42" s="291"/>
      <c r="D42" s="289"/>
      <c r="E42" s="293" t="s">
        <v>628</v>
      </c>
      <c r="F42" s="289"/>
      <c r="G42" s="289" t="s">
        <v>629</v>
      </c>
      <c r="H42" s="289"/>
      <c r="I42" s="289"/>
      <c r="J42" s="289"/>
      <c r="K42" s="287"/>
    </row>
    <row r="43" ht="15" customHeight="1">
      <c r="B43" s="290"/>
      <c r="C43" s="291"/>
      <c r="D43" s="289"/>
      <c r="E43" s="293" t="s">
        <v>135</v>
      </c>
      <c r="F43" s="289"/>
      <c r="G43" s="289" t="s">
        <v>630</v>
      </c>
      <c r="H43" s="289"/>
      <c r="I43" s="289"/>
      <c r="J43" s="289"/>
      <c r="K43" s="287"/>
    </row>
    <row r="44" ht="12.75" customHeight="1">
      <c r="B44" s="290"/>
      <c r="C44" s="291"/>
      <c r="D44" s="289"/>
      <c r="E44" s="289"/>
      <c r="F44" s="289"/>
      <c r="G44" s="289"/>
      <c r="H44" s="289"/>
      <c r="I44" s="289"/>
      <c r="J44" s="289"/>
      <c r="K44" s="287"/>
    </row>
    <row r="45" ht="15" customHeight="1">
      <c r="B45" s="290"/>
      <c r="C45" s="291"/>
      <c r="D45" s="289" t="s">
        <v>631</v>
      </c>
      <c r="E45" s="289"/>
      <c r="F45" s="289"/>
      <c r="G45" s="289"/>
      <c r="H45" s="289"/>
      <c r="I45" s="289"/>
      <c r="J45" s="289"/>
      <c r="K45" s="287"/>
    </row>
    <row r="46" ht="15" customHeight="1">
      <c r="B46" s="290"/>
      <c r="C46" s="291"/>
      <c r="D46" s="291"/>
      <c r="E46" s="289" t="s">
        <v>632</v>
      </c>
      <c r="F46" s="289"/>
      <c r="G46" s="289"/>
      <c r="H46" s="289"/>
      <c r="I46" s="289"/>
      <c r="J46" s="289"/>
      <c r="K46" s="287"/>
    </row>
    <row r="47" ht="15" customHeight="1">
      <c r="B47" s="290"/>
      <c r="C47" s="291"/>
      <c r="D47" s="291"/>
      <c r="E47" s="289" t="s">
        <v>633</v>
      </c>
      <c r="F47" s="289"/>
      <c r="G47" s="289"/>
      <c r="H47" s="289"/>
      <c r="I47" s="289"/>
      <c r="J47" s="289"/>
      <c r="K47" s="287"/>
    </row>
    <row r="48" ht="15" customHeight="1">
      <c r="B48" s="290"/>
      <c r="C48" s="291"/>
      <c r="D48" s="291"/>
      <c r="E48" s="289" t="s">
        <v>634</v>
      </c>
      <c r="F48" s="289"/>
      <c r="G48" s="289"/>
      <c r="H48" s="289"/>
      <c r="I48" s="289"/>
      <c r="J48" s="289"/>
      <c r="K48" s="287"/>
    </row>
    <row r="49" ht="15" customHeight="1">
      <c r="B49" s="290"/>
      <c r="C49" s="291"/>
      <c r="D49" s="289" t="s">
        <v>635</v>
      </c>
      <c r="E49" s="289"/>
      <c r="F49" s="289"/>
      <c r="G49" s="289"/>
      <c r="H49" s="289"/>
      <c r="I49" s="289"/>
      <c r="J49" s="289"/>
      <c r="K49" s="287"/>
    </row>
    <row r="50" ht="25.5" customHeight="1">
      <c r="B50" s="285"/>
      <c r="C50" s="286" t="s">
        <v>636</v>
      </c>
      <c r="D50" s="286"/>
      <c r="E50" s="286"/>
      <c r="F50" s="286"/>
      <c r="G50" s="286"/>
      <c r="H50" s="286"/>
      <c r="I50" s="286"/>
      <c r="J50" s="286"/>
      <c r="K50" s="287"/>
    </row>
    <row r="51" ht="5.25" customHeight="1">
      <c r="B51" s="285"/>
      <c r="C51" s="288"/>
      <c r="D51" s="288"/>
      <c r="E51" s="288"/>
      <c r="F51" s="288"/>
      <c r="G51" s="288"/>
      <c r="H51" s="288"/>
      <c r="I51" s="288"/>
      <c r="J51" s="288"/>
      <c r="K51" s="287"/>
    </row>
    <row r="52" ht="15" customHeight="1">
      <c r="B52" s="285"/>
      <c r="C52" s="289" t="s">
        <v>637</v>
      </c>
      <c r="D52" s="289"/>
      <c r="E52" s="289"/>
      <c r="F52" s="289"/>
      <c r="G52" s="289"/>
      <c r="H52" s="289"/>
      <c r="I52" s="289"/>
      <c r="J52" s="289"/>
      <c r="K52" s="287"/>
    </row>
    <row r="53" ht="15" customHeight="1">
      <c r="B53" s="285"/>
      <c r="C53" s="289" t="s">
        <v>638</v>
      </c>
      <c r="D53" s="289"/>
      <c r="E53" s="289"/>
      <c r="F53" s="289"/>
      <c r="G53" s="289"/>
      <c r="H53" s="289"/>
      <c r="I53" s="289"/>
      <c r="J53" s="289"/>
      <c r="K53" s="287"/>
    </row>
    <row r="54" ht="12.75" customHeight="1">
      <c r="B54" s="285"/>
      <c r="C54" s="289"/>
      <c r="D54" s="289"/>
      <c r="E54" s="289"/>
      <c r="F54" s="289"/>
      <c r="G54" s="289"/>
      <c r="H54" s="289"/>
      <c r="I54" s="289"/>
      <c r="J54" s="289"/>
      <c r="K54" s="287"/>
    </row>
    <row r="55" ht="15" customHeight="1">
      <c r="B55" s="285"/>
      <c r="C55" s="289" t="s">
        <v>639</v>
      </c>
      <c r="D55" s="289"/>
      <c r="E55" s="289"/>
      <c r="F55" s="289"/>
      <c r="G55" s="289"/>
      <c r="H55" s="289"/>
      <c r="I55" s="289"/>
      <c r="J55" s="289"/>
      <c r="K55" s="287"/>
    </row>
    <row r="56" ht="15" customHeight="1">
      <c r="B56" s="285"/>
      <c r="C56" s="291"/>
      <c r="D56" s="289" t="s">
        <v>640</v>
      </c>
      <c r="E56" s="289"/>
      <c r="F56" s="289"/>
      <c r="G56" s="289"/>
      <c r="H56" s="289"/>
      <c r="I56" s="289"/>
      <c r="J56" s="289"/>
      <c r="K56" s="287"/>
    </row>
    <row r="57" ht="15" customHeight="1">
      <c r="B57" s="285"/>
      <c r="C57" s="291"/>
      <c r="D57" s="289" t="s">
        <v>641</v>
      </c>
      <c r="E57" s="289"/>
      <c r="F57" s="289"/>
      <c r="G57" s="289"/>
      <c r="H57" s="289"/>
      <c r="I57" s="289"/>
      <c r="J57" s="289"/>
      <c r="K57" s="287"/>
    </row>
    <row r="58" ht="15" customHeight="1">
      <c r="B58" s="285"/>
      <c r="C58" s="291"/>
      <c r="D58" s="289" t="s">
        <v>642</v>
      </c>
      <c r="E58" s="289"/>
      <c r="F58" s="289"/>
      <c r="G58" s="289"/>
      <c r="H58" s="289"/>
      <c r="I58" s="289"/>
      <c r="J58" s="289"/>
      <c r="K58" s="287"/>
    </row>
    <row r="59" ht="15" customHeight="1">
      <c r="B59" s="285"/>
      <c r="C59" s="291"/>
      <c r="D59" s="289" t="s">
        <v>643</v>
      </c>
      <c r="E59" s="289"/>
      <c r="F59" s="289"/>
      <c r="G59" s="289"/>
      <c r="H59" s="289"/>
      <c r="I59" s="289"/>
      <c r="J59" s="289"/>
      <c r="K59" s="287"/>
    </row>
    <row r="60" ht="15" customHeight="1">
      <c r="B60" s="285"/>
      <c r="C60" s="291"/>
      <c r="D60" s="294" t="s">
        <v>644</v>
      </c>
      <c r="E60" s="294"/>
      <c r="F60" s="294"/>
      <c r="G60" s="294"/>
      <c r="H60" s="294"/>
      <c r="I60" s="294"/>
      <c r="J60" s="294"/>
      <c r="K60" s="287"/>
    </row>
    <row r="61" ht="15" customHeight="1">
      <c r="B61" s="285"/>
      <c r="C61" s="291"/>
      <c r="D61" s="289" t="s">
        <v>645</v>
      </c>
      <c r="E61" s="289"/>
      <c r="F61" s="289"/>
      <c r="G61" s="289"/>
      <c r="H61" s="289"/>
      <c r="I61" s="289"/>
      <c r="J61" s="289"/>
      <c r="K61" s="287"/>
    </row>
    <row r="62" ht="12.75" customHeight="1">
      <c r="B62" s="285"/>
      <c r="C62" s="291"/>
      <c r="D62" s="291"/>
      <c r="E62" s="295"/>
      <c r="F62" s="291"/>
      <c r="G62" s="291"/>
      <c r="H62" s="291"/>
      <c r="I62" s="291"/>
      <c r="J62" s="291"/>
      <c r="K62" s="287"/>
    </row>
    <row r="63" ht="15" customHeight="1">
      <c r="B63" s="285"/>
      <c r="C63" s="291"/>
      <c r="D63" s="289" t="s">
        <v>646</v>
      </c>
      <c r="E63" s="289"/>
      <c r="F63" s="289"/>
      <c r="G63" s="289"/>
      <c r="H63" s="289"/>
      <c r="I63" s="289"/>
      <c r="J63" s="289"/>
      <c r="K63" s="287"/>
    </row>
    <row r="64" ht="15" customHeight="1">
      <c r="B64" s="285"/>
      <c r="C64" s="291"/>
      <c r="D64" s="294" t="s">
        <v>647</v>
      </c>
      <c r="E64" s="294"/>
      <c r="F64" s="294"/>
      <c r="G64" s="294"/>
      <c r="H64" s="294"/>
      <c r="I64" s="294"/>
      <c r="J64" s="294"/>
      <c r="K64" s="287"/>
    </row>
    <row r="65" ht="15" customHeight="1">
      <c r="B65" s="285"/>
      <c r="C65" s="291"/>
      <c r="D65" s="289" t="s">
        <v>648</v>
      </c>
      <c r="E65" s="289"/>
      <c r="F65" s="289"/>
      <c r="G65" s="289"/>
      <c r="H65" s="289"/>
      <c r="I65" s="289"/>
      <c r="J65" s="289"/>
      <c r="K65" s="287"/>
    </row>
    <row r="66" ht="15" customHeight="1">
      <c r="B66" s="285"/>
      <c r="C66" s="291"/>
      <c r="D66" s="289" t="s">
        <v>649</v>
      </c>
      <c r="E66" s="289"/>
      <c r="F66" s="289"/>
      <c r="G66" s="289"/>
      <c r="H66" s="289"/>
      <c r="I66" s="289"/>
      <c r="J66" s="289"/>
      <c r="K66" s="287"/>
    </row>
    <row r="67" ht="15" customHeight="1">
      <c r="B67" s="285"/>
      <c r="C67" s="291"/>
      <c r="D67" s="289" t="s">
        <v>650</v>
      </c>
      <c r="E67" s="289"/>
      <c r="F67" s="289"/>
      <c r="G67" s="289"/>
      <c r="H67" s="289"/>
      <c r="I67" s="289"/>
      <c r="J67" s="289"/>
      <c r="K67" s="287"/>
    </row>
    <row r="68" ht="15" customHeight="1">
      <c r="B68" s="285"/>
      <c r="C68" s="291"/>
      <c r="D68" s="289" t="s">
        <v>651</v>
      </c>
      <c r="E68" s="289"/>
      <c r="F68" s="289"/>
      <c r="G68" s="289"/>
      <c r="H68" s="289"/>
      <c r="I68" s="289"/>
      <c r="J68" s="289"/>
      <c r="K68" s="287"/>
    </row>
    <row r="69" ht="12.75" customHeight="1">
      <c r="B69" s="296"/>
      <c r="C69" s="297"/>
      <c r="D69" s="297"/>
      <c r="E69" s="297"/>
      <c r="F69" s="297"/>
      <c r="G69" s="297"/>
      <c r="H69" s="297"/>
      <c r="I69" s="297"/>
      <c r="J69" s="297"/>
      <c r="K69" s="298"/>
    </row>
    <row r="70" ht="18.75" customHeight="1">
      <c r="B70" s="299"/>
      <c r="C70" s="299"/>
      <c r="D70" s="299"/>
      <c r="E70" s="299"/>
      <c r="F70" s="299"/>
      <c r="G70" s="299"/>
      <c r="H70" s="299"/>
      <c r="I70" s="299"/>
      <c r="J70" s="299"/>
      <c r="K70" s="300"/>
    </row>
    <row r="71" ht="18.75" customHeight="1"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ht="7.5" customHeight="1">
      <c r="B72" s="301"/>
      <c r="C72" s="302"/>
      <c r="D72" s="302"/>
      <c r="E72" s="302"/>
      <c r="F72" s="302"/>
      <c r="G72" s="302"/>
      <c r="H72" s="302"/>
      <c r="I72" s="302"/>
      <c r="J72" s="302"/>
      <c r="K72" s="303"/>
    </row>
    <row r="73" ht="45" customHeight="1">
      <c r="B73" s="304"/>
      <c r="C73" s="305" t="s">
        <v>89</v>
      </c>
      <c r="D73" s="305"/>
      <c r="E73" s="305"/>
      <c r="F73" s="305"/>
      <c r="G73" s="305"/>
      <c r="H73" s="305"/>
      <c r="I73" s="305"/>
      <c r="J73" s="305"/>
      <c r="K73" s="306"/>
    </row>
    <row r="74" ht="17.25" customHeight="1">
      <c r="B74" s="304"/>
      <c r="C74" s="307" t="s">
        <v>652</v>
      </c>
      <c r="D74" s="307"/>
      <c r="E74" s="307"/>
      <c r="F74" s="307" t="s">
        <v>653</v>
      </c>
      <c r="G74" s="308"/>
      <c r="H74" s="307" t="s">
        <v>131</v>
      </c>
      <c r="I74" s="307" t="s">
        <v>63</v>
      </c>
      <c r="J74" s="307" t="s">
        <v>654</v>
      </c>
      <c r="K74" s="306"/>
    </row>
    <row r="75" ht="17.25" customHeight="1">
      <c r="B75" s="304"/>
      <c r="C75" s="309" t="s">
        <v>655</v>
      </c>
      <c r="D75" s="309"/>
      <c r="E75" s="309"/>
      <c r="F75" s="310" t="s">
        <v>656</v>
      </c>
      <c r="G75" s="311"/>
      <c r="H75" s="309"/>
      <c r="I75" s="309"/>
      <c r="J75" s="309" t="s">
        <v>657</v>
      </c>
      <c r="K75" s="306"/>
    </row>
    <row r="76" ht="5.25" customHeight="1">
      <c r="B76" s="304"/>
      <c r="C76" s="312"/>
      <c r="D76" s="312"/>
      <c r="E76" s="312"/>
      <c r="F76" s="312"/>
      <c r="G76" s="313"/>
      <c r="H76" s="312"/>
      <c r="I76" s="312"/>
      <c r="J76" s="312"/>
      <c r="K76" s="306"/>
    </row>
    <row r="77" ht="15" customHeight="1">
      <c r="B77" s="304"/>
      <c r="C77" s="293" t="s">
        <v>59</v>
      </c>
      <c r="D77" s="312"/>
      <c r="E77" s="312"/>
      <c r="F77" s="314" t="s">
        <v>658</v>
      </c>
      <c r="G77" s="313"/>
      <c r="H77" s="293" t="s">
        <v>659</v>
      </c>
      <c r="I77" s="293" t="s">
        <v>660</v>
      </c>
      <c r="J77" s="293">
        <v>20</v>
      </c>
      <c r="K77" s="306"/>
    </row>
    <row r="78" ht="15" customHeight="1">
      <c r="B78" s="304"/>
      <c r="C78" s="293" t="s">
        <v>661</v>
      </c>
      <c r="D78" s="293"/>
      <c r="E78" s="293"/>
      <c r="F78" s="314" t="s">
        <v>658</v>
      </c>
      <c r="G78" s="313"/>
      <c r="H78" s="293" t="s">
        <v>662</v>
      </c>
      <c r="I78" s="293" t="s">
        <v>660</v>
      </c>
      <c r="J78" s="293">
        <v>120</v>
      </c>
      <c r="K78" s="306"/>
    </row>
    <row r="79" ht="15" customHeight="1">
      <c r="B79" s="315"/>
      <c r="C79" s="293" t="s">
        <v>663</v>
      </c>
      <c r="D79" s="293"/>
      <c r="E79" s="293"/>
      <c r="F79" s="314" t="s">
        <v>664</v>
      </c>
      <c r="G79" s="313"/>
      <c r="H79" s="293" t="s">
        <v>665</v>
      </c>
      <c r="I79" s="293" t="s">
        <v>660</v>
      </c>
      <c r="J79" s="293">
        <v>50</v>
      </c>
      <c r="K79" s="306"/>
    </row>
    <row r="80" ht="15" customHeight="1">
      <c r="B80" s="315"/>
      <c r="C80" s="293" t="s">
        <v>666</v>
      </c>
      <c r="D80" s="293"/>
      <c r="E80" s="293"/>
      <c r="F80" s="314" t="s">
        <v>658</v>
      </c>
      <c r="G80" s="313"/>
      <c r="H80" s="293" t="s">
        <v>667</v>
      </c>
      <c r="I80" s="293" t="s">
        <v>668</v>
      </c>
      <c r="J80" s="293"/>
      <c r="K80" s="306"/>
    </row>
    <row r="81" ht="15" customHeight="1">
      <c r="B81" s="315"/>
      <c r="C81" s="316" t="s">
        <v>669</v>
      </c>
      <c r="D81" s="316"/>
      <c r="E81" s="316"/>
      <c r="F81" s="317" t="s">
        <v>664</v>
      </c>
      <c r="G81" s="316"/>
      <c r="H81" s="316" t="s">
        <v>670</v>
      </c>
      <c r="I81" s="316" t="s">
        <v>660</v>
      </c>
      <c r="J81" s="316">
        <v>15</v>
      </c>
      <c r="K81" s="306"/>
    </row>
    <row r="82" ht="15" customHeight="1">
      <c r="B82" s="315"/>
      <c r="C82" s="316" t="s">
        <v>671</v>
      </c>
      <c r="D82" s="316"/>
      <c r="E82" s="316"/>
      <c r="F82" s="317" t="s">
        <v>664</v>
      </c>
      <c r="G82" s="316"/>
      <c r="H82" s="316" t="s">
        <v>672</v>
      </c>
      <c r="I82" s="316" t="s">
        <v>660</v>
      </c>
      <c r="J82" s="316">
        <v>15</v>
      </c>
      <c r="K82" s="306"/>
    </row>
    <row r="83" ht="15" customHeight="1">
      <c r="B83" s="315"/>
      <c r="C83" s="316" t="s">
        <v>673</v>
      </c>
      <c r="D83" s="316"/>
      <c r="E83" s="316"/>
      <c r="F83" s="317" t="s">
        <v>664</v>
      </c>
      <c r="G83" s="316"/>
      <c r="H83" s="316" t="s">
        <v>674</v>
      </c>
      <c r="I83" s="316" t="s">
        <v>660</v>
      </c>
      <c r="J83" s="316">
        <v>20</v>
      </c>
      <c r="K83" s="306"/>
    </row>
    <row r="84" ht="15" customHeight="1">
      <c r="B84" s="315"/>
      <c r="C84" s="316" t="s">
        <v>675</v>
      </c>
      <c r="D84" s="316"/>
      <c r="E84" s="316"/>
      <c r="F84" s="317" t="s">
        <v>664</v>
      </c>
      <c r="G84" s="316"/>
      <c r="H84" s="316" t="s">
        <v>676</v>
      </c>
      <c r="I84" s="316" t="s">
        <v>660</v>
      </c>
      <c r="J84" s="316">
        <v>20</v>
      </c>
      <c r="K84" s="306"/>
    </row>
    <row r="85" ht="15" customHeight="1">
      <c r="B85" s="315"/>
      <c r="C85" s="293" t="s">
        <v>677</v>
      </c>
      <c r="D85" s="293"/>
      <c r="E85" s="293"/>
      <c r="F85" s="314" t="s">
        <v>664</v>
      </c>
      <c r="G85" s="313"/>
      <c r="H85" s="293" t="s">
        <v>678</v>
      </c>
      <c r="I85" s="293" t="s">
        <v>660</v>
      </c>
      <c r="J85" s="293">
        <v>50</v>
      </c>
      <c r="K85" s="306"/>
    </row>
    <row r="86" ht="15" customHeight="1">
      <c r="B86" s="315"/>
      <c r="C86" s="293" t="s">
        <v>679</v>
      </c>
      <c r="D86" s="293"/>
      <c r="E86" s="293"/>
      <c r="F86" s="314" t="s">
        <v>664</v>
      </c>
      <c r="G86" s="313"/>
      <c r="H86" s="293" t="s">
        <v>680</v>
      </c>
      <c r="I86" s="293" t="s">
        <v>660</v>
      </c>
      <c r="J86" s="293">
        <v>20</v>
      </c>
      <c r="K86" s="306"/>
    </row>
    <row r="87" ht="15" customHeight="1">
      <c r="B87" s="315"/>
      <c r="C87" s="293" t="s">
        <v>681</v>
      </c>
      <c r="D87" s="293"/>
      <c r="E87" s="293"/>
      <c r="F87" s="314" t="s">
        <v>664</v>
      </c>
      <c r="G87" s="313"/>
      <c r="H87" s="293" t="s">
        <v>682</v>
      </c>
      <c r="I87" s="293" t="s">
        <v>660</v>
      </c>
      <c r="J87" s="293">
        <v>20</v>
      </c>
      <c r="K87" s="306"/>
    </row>
    <row r="88" ht="15" customHeight="1">
      <c r="B88" s="315"/>
      <c r="C88" s="293" t="s">
        <v>683</v>
      </c>
      <c r="D88" s="293"/>
      <c r="E88" s="293"/>
      <c r="F88" s="314" t="s">
        <v>664</v>
      </c>
      <c r="G88" s="313"/>
      <c r="H88" s="293" t="s">
        <v>684</v>
      </c>
      <c r="I88" s="293" t="s">
        <v>660</v>
      </c>
      <c r="J88" s="293">
        <v>50</v>
      </c>
      <c r="K88" s="306"/>
    </row>
    <row r="89" ht="15" customHeight="1">
      <c r="B89" s="315"/>
      <c r="C89" s="293" t="s">
        <v>685</v>
      </c>
      <c r="D89" s="293"/>
      <c r="E89" s="293"/>
      <c r="F89" s="314" t="s">
        <v>664</v>
      </c>
      <c r="G89" s="313"/>
      <c r="H89" s="293" t="s">
        <v>685</v>
      </c>
      <c r="I89" s="293" t="s">
        <v>660</v>
      </c>
      <c r="J89" s="293">
        <v>50</v>
      </c>
      <c r="K89" s="306"/>
    </row>
    <row r="90" ht="15" customHeight="1">
      <c r="B90" s="315"/>
      <c r="C90" s="293" t="s">
        <v>136</v>
      </c>
      <c r="D90" s="293"/>
      <c r="E90" s="293"/>
      <c r="F90" s="314" t="s">
        <v>664</v>
      </c>
      <c r="G90" s="313"/>
      <c r="H90" s="293" t="s">
        <v>686</v>
      </c>
      <c r="I90" s="293" t="s">
        <v>660</v>
      </c>
      <c r="J90" s="293">
        <v>255</v>
      </c>
      <c r="K90" s="306"/>
    </row>
    <row r="91" ht="15" customHeight="1">
      <c r="B91" s="315"/>
      <c r="C91" s="293" t="s">
        <v>687</v>
      </c>
      <c r="D91" s="293"/>
      <c r="E91" s="293"/>
      <c r="F91" s="314" t="s">
        <v>658</v>
      </c>
      <c r="G91" s="313"/>
      <c r="H91" s="293" t="s">
        <v>688</v>
      </c>
      <c r="I91" s="293" t="s">
        <v>689</v>
      </c>
      <c r="J91" s="293"/>
      <c r="K91" s="306"/>
    </row>
    <row r="92" ht="15" customHeight="1">
      <c r="B92" s="315"/>
      <c r="C92" s="293" t="s">
        <v>690</v>
      </c>
      <c r="D92" s="293"/>
      <c r="E92" s="293"/>
      <c r="F92" s="314" t="s">
        <v>658</v>
      </c>
      <c r="G92" s="313"/>
      <c r="H92" s="293" t="s">
        <v>691</v>
      </c>
      <c r="I92" s="293" t="s">
        <v>692</v>
      </c>
      <c r="J92" s="293"/>
      <c r="K92" s="306"/>
    </row>
    <row r="93" ht="15" customHeight="1">
      <c r="B93" s="315"/>
      <c r="C93" s="293" t="s">
        <v>693</v>
      </c>
      <c r="D93" s="293"/>
      <c r="E93" s="293"/>
      <c r="F93" s="314" t="s">
        <v>658</v>
      </c>
      <c r="G93" s="313"/>
      <c r="H93" s="293" t="s">
        <v>693</v>
      </c>
      <c r="I93" s="293" t="s">
        <v>692</v>
      </c>
      <c r="J93" s="293"/>
      <c r="K93" s="306"/>
    </row>
    <row r="94" ht="15" customHeight="1">
      <c r="B94" s="315"/>
      <c r="C94" s="293" t="s">
        <v>44</v>
      </c>
      <c r="D94" s="293"/>
      <c r="E94" s="293"/>
      <c r="F94" s="314" t="s">
        <v>658</v>
      </c>
      <c r="G94" s="313"/>
      <c r="H94" s="293" t="s">
        <v>694</v>
      </c>
      <c r="I94" s="293" t="s">
        <v>692</v>
      </c>
      <c r="J94" s="293"/>
      <c r="K94" s="306"/>
    </row>
    <row r="95" ht="15" customHeight="1">
      <c r="B95" s="315"/>
      <c r="C95" s="293" t="s">
        <v>54</v>
      </c>
      <c r="D95" s="293"/>
      <c r="E95" s="293"/>
      <c r="F95" s="314" t="s">
        <v>658</v>
      </c>
      <c r="G95" s="313"/>
      <c r="H95" s="293" t="s">
        <v>695</v>
      </c>
      <c r="I95" s="293" t="s">
        <v>692</v>
      </c>
      <c r="J95" s="293"/>
      <c r="K95" s="306"/>
    </row>
    <row r="96" ht="15" customHeight="1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ht="18.75" customHeight="1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ht="18.75" customHeight="1">
      <c r="B98" s="300"/>
      <c r="C98" s="300"/>
      <c r="D98" s="300"/>
      <c r="E98" s="300"/>
      <c r="F98" s="300"/>
      <c r="G98" s="300"/>
      <c r="H98" s="300"/>
      <c r="I98" s="300"/>
      <c r="J98" s="300"/>
      <c r="K98" s="300"/>
    </row>
    <row r="99" ht="7.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3"/>
    </row>
    <row r="100" ht="45" customHeight="1">
      <c r="B100" s="304"/>
      <c r="C100" s="305" t="s">
        <v>696</v>
      </c>
      <c r="D100" s="305"/>
      <c r="E100" s="305"/>
      <c r="F100" s="305"/>
      <c r="G100" s="305"/>
      <c r="H100" s="305"/>
      <c r="I100" s="305"/>
      <c r="J100" s="305"/>
      <c r="K100" s="306"/>
    </row>
    <row r="101" ht="17.25" customHeight="1">
      <c r="B101" s="304"/>
      <c r="C101" s="307" t="s">
        <v>652</v>
      </c>
      <c r="D101" s="307"/>
      <c r="E101" s="307"/>
      <c r="F101" s="307" t="s">
        <v>653</v>
      </c>
      <c r="G101" s="308"/>
      <c r="H101" s="307" t="s">
        <v>131</v>
      </c>
      <c r="I101" s="307" t="s">
        <v>63</v>
      </c>
      <c r="J101" s="307" t="s">
        <v>654</v>
      </c>
      <c r="K101" s="306"/>
    </row>
    <row r="102" ht="17.25" customHeight="1">
      <c r="B102" s="304"/>
      <c r="C102" s="309" t="s">
        <v>655</v>
      </c>
      <c r="D102" s="309"/>
      <c r="E102" s="309"/>
      <c r="F102" s="310" t="s">
        <v>656</v>
      </c>
      <c r="G102" s="311"/>
      <c r="H102" s="309"/>
      <c r="I102" s="309"/>
      <c r="J102" s="309" t="s">
        <v>657</v>
      </c>
      <c r="K102" s="306"/>
    </row>
    <row r="103" ht="5.25" customHeight="1">
      <c r="B103" s="304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ht="15" customHeight="1">
      <c r="B104" s="304"/>
      <c r="C104" s="293" t="s">
        <v>59</v>
      </c>
      <c r="D104" s="312"/>
      <c r="E104" s="312"/>
      <c r="F104" s="314" t="s">
        <v>658</v>
      </c>
      <c r="G104" s="323"/>
      <c r="H104" s="293" t="s">
        <v>697</v>
      </c>
      <c r="I104" s="293" t="s">
        <v>660</v>
      </c>
      <c r="J104" s="293">
        <v>20</v>
      </c>
      <c r="K104" s="306"/>
    </row>
    <row r="105" ht="15" customHeight="1">
      <c r="B105" s="304"/>
      <c r="C105" s="293" t="s">
        <v>661</v>
      </c>
      <c r="D105" s="293"/>
      <c r="E105" s="293"/>
      <c r="F105" s="314" t="s">
        <v>658</v>
      </c>
      <c r="G105" s="293"/>
      <c r="H105" s="293" t="s">
        <v>697</v>
      </c>
      <c r="I105" s="293" t="s">
        <v>660</v>
      </c>
      <c r="J105" s="293">
        <v>120</v>
      </c>
      <c r="K105" s="306"/>
    </row>
    <row r="106" ht="15" customHeight="1">
      <c r="B106" s="315"/>
      <c r="C106" s="293" t="s">
        <v>663</v>
      </c>
      <c r="D106" s="293"/>
      <c r="E106" s="293"/>
      <c r="F106" s="314" t="s">
        <v>664</v>
      </c>
      <c r="G106" s="293"/>
      <c r="H106" s="293" t="s">
        <v>697</v>
      </c>
      <c r="I106" s="293" t="s">
        <v>660</v>
      </c>
      <c r="J106" s="293">
        <v>50</v>
      </c>
      <c r="K106" s="306"/>
    </row>
    <row r="107" ht="15" customHeight="1">
      <c r="B107" s="315"/>
      <c r="C107" s="293" t="s">
        <v>666</v>
      </c>
      <c r="D107" s="293"/>
      <c r="E107" s="293"/>
      <c r="F107" s="314" t="s">
        <v>658</v>
      </c>
      <c r="G107" s="293"/>
      <c r="H107" s="293" t="s">
        <v>697</v>
      </c>
      <c r="I107" s="293" t="s">
        <v>668</v>
      </c>
      <c r="J107" s="293"/>
      <c r="K107" s="306"/>
    </row>
    <row r="108" ht="15" customHeight="1">
      <c r="B108" s="315"/>
      <c r="C108" s="293" t="s">
        <v>677</v>
      </c>
      <c r="D108" s="293"/>
      <c r="E108" s="293"/>
      <c r="F108" s="314" t="s">
        <v>664</v>
      </c>
      <c r="G108" s="293"/>
      <c r="H108" s="293" t="s">
        <v>697</v>
      </c>
      <c r="I108" s="293" t="s">
        <v>660</v>
      </c>
      <c r="J108" s="293">
        <v>50</v>
      </c>
      <c r="K108" s="306"/>
    </row>
    <row r="109" ht="15" customHeight="1">
      <c r="B109" s="315"/>
      <c r="C109" s="293" t="s">
        <v>685</v>
      </c>
      <c r="D109" s="293"/>
      <c r="E109" s="293"/>
      <c r="F109" s="314" t="s">
        <v>664</v>
      </c>
      <c r="G109" s="293"/>
      <c r="H109" s="293" t="s">
        <v>697</v>
      </c>
      <c r="I109" s="293" t="s">
        <v>660</v>
      </c>
      <c r="J109" s="293">
        <v>50</v>
      </c>
      <c r="K109" s="306"/>
    </row>
    <row r="110" ht="15" customHeight="1">
      <c r="B110" s="315"/>
      <c r="C110" s="293" t="s">
        <v>683</v>
      </c>
      <c r="D110" s="293"/>
      <c r="E110" s="293"/>
      <c r="F110" s="314" t="s">
        <v>664</v>
      </c>
      <c r="G110" s="293"/>
      <c r="H110" s="293" t="s">
        <v>697</v>
      </c>
      <c r="I110" s="293" t="s">
        <v>660</v>
      </c>
      <c r="J110" s="293">
        <v>50</v>
      </c>
      <c r="K110" s="306"/>
    </row>
    <row r="111" ht="15" customHeight="1">
      <c r="B111" s="315"/>
      <c r="C111" s="293" t="s">
        <v>59</v>
      </c>
      <c r="D111" s="293"/>
      <c r="E111" s="293"/>
      <c r="F111" s="314" t="s">
        <v>658</v>
      </c>
      <c r="G111" s="293"/>
      <c r="H111" s="293" t="s">
        <v>698</v>
      </c>
      <c r="I111" s="293" t="s">
        <v>660</v>
      </c>
      <c r="J111" s="293">
        <v>20</v>
      </c>
      <c r="K111" s="306"/>
    </row>
    <row r="112" ht="15" customHeight="1">
      <c r="B112" s="315"/>
      <c r="C112" s="293" t="s">
        <v>699</v>
      </c>
      <c r="D112" s="293"/>
      <c r="E112" s="293"/>
      <c r="F112" s="314" t="s">
        <v>658</v>
      </c>
      <c r="G112" s="293"/>
      <c r="H112" s="293" t="s">
        <v>700</v>
      </c>
      <c r="I112" s="293" t="s">
        <v>660</v>
      </c>
      <c r="J112" s="293">
        <v>120</v>
      </c>
      <c r="K112" s="306"/>
    </row>
    <row r="113" ht="15" customHeight="1">
      <c r="B113" s="315"/>
      <c r="C113" s="293" t="s">
        <v>44</v>
      </c>
      <c r="D113" s="293"/>
      <c r="E113" s="293"/>
      <c r="F113" s="314" t="s">
        <v>658</v>
      </c>
      <c r="G113" s="293"/>
      <c r="H113" s="293" t="s">
        <v>701</v>
      </c>
      <c r="I113" s="293" t="s">
        <v>692</v>
      </c>
      <c r="J113" s="293"/>
      <c r="K113" s="306"/>
    </row>
    <row r="114" ht="15" customHeight="1">
      <c r="B114" s="315"/>
      <c r="C114" s="293" t="s">
        <v>54</v>
      </c>
      <c r="D114" s="293"/>
      <c r="E114" s="293"/>
      <c r="F114" s="314" t="s">
        <v>658</v>
      </c>
      <c r="G114" s="293"/>
      <c r="H114" s="293" t="s">
        <v>702</v>
      </c>
      <c r="I114" s="293" t="s">
        <v>692</v>
      </c>
      <c r="J114" s="293"/>
      <c r="K114" s="306"/>
    </row>
    <row r="115" ht="15" customHeight="1">
      <c r="B115" s="315"/>
      <c r="C115" s="293" t="s">
        <v>63</v>
      </c>
      <c r="D115" s="293"/>
      <c r="E115" s="293"/>
      <c r="F115" s="314" t="s">
        <v>658</v>
      </c>
      <c r="G115" s="293"/>
      <c r="H115" s="293" t="s">
        <v>703</v>
      </c>
      <c r="I115" s="293" t="s">
        <v>704</v>
      </c>
      <c r="J115" s="293"/>
      <c r="K115" s="306"/>
    </row>
    <row r="116" ht="15" customHeight="1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ht="18.75" customHeight="1">
      <c r="B117" s="325"/>
      <c r="C117" s="289"/>
      <c r="D117" s="289"/>
      <c r="E117" s="289"/>
      <c r="F117" s="326"/>
      <c r="G117" s="289"/>
      <c r="H117" s="289"/>
      <c r="I117" s="289"/>
      <c r="J117" s="289"/>
      <c r="K117" s="325"/>
    </row>
    <row r="118" ht="18.75" customHeight="1"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</row>
    <row r="119" ht="7.5" customHeight="1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ht="45" customHeight="1">
      <c r="B120" s="330"/>
      <c r="C120" s="283" t="s">
        <v>705</v>
      </c>
      <c r="D120" s="283"/>
      <c r="E120" s="283"/>
      <c r="F120" s="283"/>
      <c r="G120" s="283"/>
      <c r="H120" s="283"/>
      <c r="I120" s="283"/>
      <c r="J120" s="283"/>
      <c r="K120" s="331"/>
    </row>
    <row r="121" ht="17.25" customHeight="1">
      <c r="B121" s="332"/>
      <c r="C121" s="307" t="s">
        <v>652</v>
      </c>
      <c r="D121" s="307"/>
      <c r="E121" s="307"/>
      <c r="F121" s="307" t="s">
        <v>653</v>
      </c>
      <c r="G121" s="308"/>
      <c r="H121" s="307" t="s">
        <v>131</v>
      </c>
      <c r="I121" s="307" t="s">
        <v>63</v>
      </c>
      <c r="J121" s="307" t="s">
        <v>654</v>
      </c>
      <c r="K121" s="333"/>
    </row>
    <row r="122" ht="17.25" customHeight="1">
      <c r="B122" s="332"/>
      <c r="C122" s="309" t="s">
        <v>655</v>
      </c>
      <c r="D122" s="309"/>
      <c r="E122" s="309"/>
      <c r="F122" s="310" t="s">
        <v>656</v>
      </c>
      <c r="G122" s="311"/>
      <c r="H122" s="309"/>
      <c r="I122" s="309"/>
      <c r="J122" s="309" t="s">
        <v>657</v>
      </c>
      <c r="K122" s="333"/>
    </row>
    <row r="123" ht="5.25" customHeight="1">
      <c r="B123" s="334"/>
      <c r="C123" s="312"/>
      <c r="D123" s="312"/>
      <c r="E123" s="312"/>
      <c r="F123" s="312"/>
      <c r="G123" s="293"/>
      <c r="H123" s="312"/>
      <c r="I123" s="312"/>
      <c r="J123" s="312"/>
      <c r="K123" s="335"/>
    </row>
    <row r="124" ht="15" customHeight="1">
      <c r="B124" s="334"/>
      <c r="C124" s="293" t="s">
        <v>661</v>
      </c>
      <c r="D124" s="312"/>
      <c r="E124" s="312"/>
      <c r="F124" s="314" t="s">
        <v>658</v>
      </c>
      <c r="G124" s="293"/>
      <c r="H124" s="293" t="s">
        <v>697</v>
      </c>
      <c r="I124" s="293" t="s">
        <v>660</v>
      </c>
      <c r="J124" s="293">
        <v>120</v>
      </c>
      <c r="K124" s="336"/>
    </row>
    <row r="125" ht="15" customHeight="1">
      <c r="B125" s="334"/>
      <c r="C125" s="293" t="s">
        <v>706</v>
      </c>
      <c r="D125" s="293"/>
      <c r="E125" s="293"/>
      <c r="F125" s="314" t="s">
        <v>658</v>
      </c>
      <c r="G125" s="293"/>
      <c r="H125" s="293" t="s">
        <v>707</v>
      </c>
      <c r="I125" s="293" t="s">
        <v>660</v>
      </c>
      <c r="J125" s="293" t="s">
        <v>708</v>
      </c>
      <c r="K125" s="336"/>
    </row>
    <row r="126" ht="15" customHeight="1">
      <c r="B126" s="334"/>
      <c r="C126" s="293" t="s">
        <v>607</v>
      </c>
      <c r="D126" s="293"/>
      <c r="E126" s="293"/>
      <c r="F126" s="314" t="s">
        <v>658</v>
      </c>
      <c r="G126" s="293"/>
      <c r="H126" s="293" t="s">
        <v>709</v>
      </c>
      <c r="I126" s="293" t="s">
        <v>660</v>
      </c>
      <c r="J126" s="293" t="s">
        <v>708</v>
      </c>
      <c r="K126" s="336"/>
    </row>
    <row r="127" ht="15" customHeight="1">
      <c r="B127" s="334"/>
      <c r="C127" s="293" t="s">
        <v>669</v>
      </c>
      <c r="D127" s="293"/>
      <c r="E127" s="293"/>
      <c r="F127" s="314" t="s">
        <v>664</v>
      </c>
      <c r="G127" s="293"/>
      <c r="H127" s="293" t="s">
        <v>670</v>
      </c>
      <c r="I127" s="293" t="s">
        <v>660</v>
      </c>
      <c r="J127" s="293">
        <v>15</v>
      </c>
      <c r="K127" s="336"/>
    </row>
    <row r="128" ht="15" customHeight="1">
      <c r="B128" s="334"/>
      <c r="C128" s="316" t="s">
        <v>671</v>
      </c>
      <c r="D128" s="316"/>
      <c r="E128" s="316"/>
      <c r="F128" s="317" t="s">
        <v>664</v>
      </c>
      <c r="G128" s="316"/>
      <c r="H128" s="316" t="s">
        <v>672</v>
      </c>
      <c r="I128" s="316" t="s">
        <v>660</v>
      </c>
      <c r="J128" s="316">
        <v>15</v>
      </c>
      <c r="K128" s="336"/>
    </row>
    <row r="129" ht="15" customHeight="1">
      <c r="B129" s="334"/>
      <c r="C129" s="316" t="s">
        <v>673</v>
      </c>
      <c r="D129" s="316"/>
      <c r="E129" s="316"/>
      <c r="F129" s="317" t="s">
        <v>664</v>
      </c>
      <c r="G129" s="316"/>
      <c r="H129" s="316" t="s">
        <v>674</v>
      </c>
      <c r="I129" s="316" t="s">
        <v>660</v>
      </c>
      <c r="J129" s="316">
        <v>20</v>
      </c>
      <c r="K129" s="336"/>
    </row>
    <row r="130" ht="15" customHeight="1">
      <c r="B130" s="334"/>
      <c r="C130" s="316" t="s">
        <v>675</v>
      </c>
      <c r="D130" s="316"/>
      <c r="E130" s="316"/>
      <c r="F130" s="317" t="s">
        <v>664</v>
      </c>
      <c r="G130" s="316"/>
      <c r="H130" s="316" t="s">
        <v>676</v>
      </c>
      <c r="I130" s="316" t="s">
        <v>660</v>
      </c>
      <c r="J130" s="316">
        <v>20</v>
      </c>
      <c r="K130" s="336"/>
    </row>
    <row r="131" ht="15" customHeight="1">
      <c r="B131" s="334"/>
      <c r="C131" s="293" t="s">
        <v>663</v>
      </c>
      <c r="D131" s="293"/>
      <c r="E131" s="293"/>
      <c r="F131" s="314" t="s">
        <v>664</v>
      </c>
      <c r="G131" s="293"/>
      <c r="H131" s="293" t="s">
        <v>697</v>
      </c>
      <c r="I131" s="293" t="s">
        <v>660</v>
      </c>
      <c r="J131" s="293">
        <v>50</v>
      </c>
      <c r="K131" s="336"/>
    </row>
    <row r="132" ht="15" customHeight="1">
      <c r="B132" s="334"/>
      <c r="C132" s="293" t="s">
        <v>677</v>
      </c>
      <c r="D132" s="293"/>
      <c r="E132" s="293"/>
      <c r="F132" s="314" t="s">
        <v>664</v>
      </c>
      <c r="G132" s="293"/>
      <c r="H132" s="293" t="s">
        <v>697</v>
      </c>
      <c r="I132" s="293" t="s">
        <v>660</v>
      </c>
      <c r="J132" s="293">
        <v>50</v>
      </c>
      <c r="K132" s="336"/>
    </row>
    <row r="133" ht="15" customHeight="1">
      <c r="B133" s="334"/>
      <c r="C133" s="293" t="s">
        <v>683</v>
      </c>
      <c r="D133" s="293"/>
      <c r="E133" s="293"/>
      <c r="F133" s="314" t="s">
        <v>664</v>
      </c>
      <c r="G133" s="293"/>
      <c r="H133" s="293" t="s">
        <v>697</v>
      </c>
      <c r="I133" s="293" t="s">
        <v>660</v>
      </c>
      <c r="J133" s="293">
        <v>50</v>
      </c>
      <c r="K133" s="336"/>
    </row>
    <row r="134" ht="15" customHeight="1">
      <c r="B134" s="334"/>
      <c r="C134" s="293" t="s">
        <v>685</v>
      </c>
      <c r="D134" s="293"/>
      <c r="E134" s="293"/>
      <c r="F134" s="314" t="s">
        <v>664</v>
      </c>
      <c r="G134" s="293"/>
      <c r="H134" s="293" t="s">
        <v>697</v>
      </c>
      <c r="I134" s="293" t="s">
        <v>660</v>
      </c>
      <c r="J134" s="293">
        <v>50</v>
      </c>
      <c r="K134" s="336"/>
    </row>
    <row r="135" ht="15" customHeight="1">
      <c r="B135" s="334"/>
      <c r="C135" s="293" t="s">
        <v>136</v>
      </c>
      <c r="D135" s="293"/>
      <c r="E135" s="293"/>
      <c r="F135" s="314" t="s">
        <v>664</v>
      </c>
      <c r="G135" s="293"/>
      <c r="H135" s="293" t="s">
        <v>710</v>
      </c>
      <c r="I135" s="293" t="s">
        <v>660</v>
      </c>
      <c r="J135" s="293">
        <v>255</v>
      </c>
      <c r="K135" s="336"/>
    </row>
    <row r="136" ht="15" customHeight="1">
      <c r="B136" s="334"/>
      <c r="C136" s="293" t="s">
        <v>687</v>
      </c>
      <c r="D136" s="293"/>
      <c r="E136" s="293"/>
      <c r="F136" s="314" t="s">
        <v>658</v>
      </c>
      <c r="G136" s="293"/>
      <c r="H136" s="293" t="s">
        <v>711</v>
      </c>
      <c r="I136" s="293" t="s">
        <v>689</v>
      </c>
      <c r="J136" s="293"/>
      <c r="K136" s="336"/>
    </row>
    <row r="137" ht="15" customHeight="1">
      <c r="B137" s="334"/>
      <c r="C137" s="293" t="s">
        <v>690</v>
      </c>
      <c r="D137" s="293"/>
      <c r="E137" s="293"/>
      <c r="F137" s="314" t="s">
        <v>658</v>
      </c>
      <c r="G137" s="293"/>
      <c r="H137" s="293" t="s">
        <v>712</v>
      </c>
      <c r="I137" s="293" t="s">
        <v>692</v>
      </c>
      <c r="J137" s="293"/>
      <c r="K137" s="336"/>
    </row>
    <row r="138" ht="15" customHeight="1">
      <c r="B138" s="334"/>
      <c r="C138" s="293" t="s">
        <v>693</v>
      </c>
      <c r="D138" s="293"/>
      <c r="E138" s="293"/>
      <c r="F138" s="314" t="s">
        <v>658</v>
      </c>
      <c r="G138" s="293"/>
      <c r="H138" s="293" t="s">
        <v>693</v>
      </c>
      <c r="I138" s="293" t="s">
        <v>692</v>
      </c>
      <c r="J138" s="293"/>
      <c r="K138" s="336"/>
    </row>
    <row r="139" ht="15" customHeight="1">
      <c r="B139" s="334"/>
      <c r="C139" s="293" t="s">
        <v>44</v>
      </c>
      <c r="D139" s="293"/>
      <c r="E139" s="293"/>
      <c r="F139" s="314" t="s">
        <v>658</v>
      </c>
      <c r="G139" s="293"/>
      <c r="H139" s="293" t="s">
        <v>713</v>
      </c>
      <c r="I139" s="293" t="s">
        <v>692</v>
      </c>
      <c r="J139" s="293"/>
      <c r="K139" s="336"/>
    </row>
    <row r="140" ht="15" customHeight="1">
      <c r="B140" s="334"/>
      <c r="C140" s="293" t="s">
        <v>714</v>
      </c>
      <c r="D140" s="293"/>
      <c r="E140" s="293"/>
      <c r="F140" s="314" t="s">
        <v>658</v>
      </c>
      <c r="G140" s="293"/>
      <c r="H140" s="293" t="s">
        <v>715</v>
      </c>
      <c r="I140" s="293" t="s">
        <v>692</v>
      </c>
      <c r="J140" s="293"/>
      <c r="K140" s="336"/>
    </row>
    <row r="141" ht="15" customHeight="1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ht="18.75" customHeight="1">
      <c r="B142" s="289"/>
      <c r="C142" s="289"/>
      <c r="D142" s="289"/>
      <c r="E142" s="289"/>
      <c r="F142" s="326"/>
      <c r="G142" s="289"/>
      <c r="H142" s="289"/>
      <c r="I142" s="289"/>
      <c r="J142" s="289"/>
      <c r="K142" s="289"/>
    </row>
    <row r="143" ht="18.75" customHeight="1">
      <c r="B143" s="300"/>
      <c r="C143" s="300"/>
      <c r="D143" s="300"/>
      <c r="E143" s="300"/>
      <c r="F143" s="300"/>
      <c r="G143" s="300"/>
      <c r="H143" s="300"/>
      <c r="I143" s="300"/>
      <c r="J143" s="300"/>
      <c r="K143" s="300"/>
    </row>
    <row r="144" ht="7.5" customHeight="1">
      <c r="B144" s="301"/>
      <c r="C144" s="302"/>
      <c r="D144" s="302"/>
      <c r="E144" s="302"/>
      <c r="F144" s="302"/>
      <c r="G144" s="302"/>
      <c r="H144" s="302"/>
      <c r="I144" s="302"/>
      <c r="J144" s="302"/>
      <c r="K144" s="303"/>
    </row>
    <row r="145" ht="45" customHeight="1">
      <c r="B145" s="304"/>
      <c r="C145" s="305" t="s">
        <v>716</v>
      </c>
      <c r="D145" s="305"/>
      <c r="E145" s="305"/>
      <c r="F145" s="305"/>
      <c r="G145" s="305"/>
      <c r="H145" s="305"/>
      <c r="I145" s="305"/>
      <c r="J145" s="305"/>
      <c r="K145" s="306"/>
    </row>
    <row r="146" ht="17.25" customHeight="1">
      <c r="B146" s="304"/>
      <c r="C146" s="307" t="s">
        <v>652</v>
      </c>
      <c r="D146" s="307"/>
      <c r="E146" s="307"/>
      <c r="F146" s="307" t="s">
        <v>653</v>
      </c>
      <c r="G146" s="308"/>
      <c r="H146" s="307" t="s">
        <v>131</v>
      </c>
      <c r="I146" s="307" t="s">
        <v>63</v>
      </c>
      <c r="J146" s="307" t="s">
        <v>654</v>
      </c>
      <c r="K146" s="306"/>
    </row>
    <row r="147" ht="17.25" customHeight="1">
      <c r="B147" s="304"/>
      <c r="C147" s="309" t="s">
        <v>655</v>
      </c>
      <c r="D147" s="309"/>
      <c r="E147" s="309"/>
      <c r="F147" s="310" t="s">
        <v>656</v>
      </c>
      <c r="G147" s="311"/>
      <c r="H147" s="309"/>
      <c r="I147" s="309"/>
      <c r="J147" s="309" t="s">
        <v>657</v>
      </c>
      <c r="K147" s="306"/>
    </row>
    <row r="148" ht="5.25" customHeight="1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ht="15" customHeight="1">
      <c r="B149" s="315"/>
      <c r="C149" s="340" t="s">
        <v>661</v>
      </c>
      <c r="D149" s="293"/>
      <c r="E149" s="293"/>
      <c r="F149" s="341" t="s">
        <v>658</v>
      </c>
      <c r="G149" s="293"/>
      <c r="H149" s="340" t="s">
        <v>697</v>
      </c>
      <c r="I149" s="340" t="s">
        <v>660</v>
      </c>
      <c r="J149" s="340">
        <v>120</v>
      </c>
      <c r="K149" s="336"/>
    </row>
    <row r="150" ht="15" customHeight="1">
      <c r="B150" s="315"/>
      <c r="C150" s="340" t="s">
        <v>706</v>
      </c>
      <c r="D150" s="293"/>
      <c r="E150" s="293"/>
      <c r="F150" s="341" t="s">
        <v>658</v>
      </c>
      <c r="G150" s="293"/>
      <c r="H150" s="340" t="s">
        <v>717</v>
      </c>
      <c r="I150" s="340" t="s">
        <v>660</v>
      </c>
      <c r="J150" s="340" t="s">
        <v>708</v>
      </c>
      <c r="K150" s="336"/>
    </row>
    <row r="151" ht="15" customHeight="1">
      <c r="B151" s="315"/>
      <c r="C151" s="340" t="s">
        <v>607</v>
      </c>
      <c r="D151" s="293"/>
      <c r="E151" s="293"/>
      <c r="F151" s="341" t="s">
        <v>658</v>
      </c>
      <c r="G151" s="293"/>
      <c r="H151" s="340" t="s">
        <v>718</v>
      </c>
      <c r="I151" s="340" t="s">
        <v>660</v>
      </c>
      <c r="J151" s="340" t="s">
        <v>708</v>
      </c>
      <c r="K151" s="336"/>
    </row>
    <row r="152" ht="15" customHeight="1">
      <c r="B152" s="315"/>
      <c r="C152" s="340" t="s">
        <v>663</v>
      </c>
      <c r="D152" s="293"/>
      <c r="E152" s="293"/>
      <c r="F152" s="341" t="s">
        <v>664</v>
      </c>
      <c r="G152" s="293"/>
      <c r="H152" s="340" t="s">
        <v>697</v>
      </c>
      <c r="I152" s="340" t="s">
        <v>660</v>
      </c>
      <c r="J152" s="340">
        <v>50</v>
      </c>
      <c r="K152" s="336"/>
    </row>
    <row r="153" ht="15" customHeight="1">
      <c r="B153" s="315"/>
      <c r="C153" s="340" t="s">
        <v>666</v>
      </c>
      <c r="D153" s="293"/>
      <c r="E153" s="293"/>
      <c r="F153" s="341" t="s">
        <v>658</v>
      </c>
      <c r="G153" s="293"/>
      <c r="H153" s="340" t="s">
        <v>697</v>
      </c>
      <c r="I153" s="340" t="s">
        <v>668</v>
      </c>
      <c r="J153" s="340"/>
      <c r="K153" s="336"/>
    </row>
    <row r="154" ht="15" customHeight="1">
      <c r="B154" s="315"/>
      <c r="C154" s="340" t="s">
        <v>677</v>
      </c>
      <c r="D154" s="293"/>
      <c r="E154" s="293"/>
      <c r="F154" s="341" t="s">
        <v>664</v>
      </c>
      <c r="G154" s="293"/>
      <c r="H154" s="340" t="s">
        <v>697</v>
      </c>
      <c r="I154" s="340" t="s">
        <v>660</v>
      </c>
      <c r="J154" s="340">
        <v>50</v>
      </c>
      <c r="K154" s="336"/>
    </row>
    <row r="155" ht="15" customHeight="1">
      <c r="B155" s="315"/>
      <c r="C155" s="340" t="s">
        <v>685</v>
      </c>
      <c r="D155" s="293"/>
      <c r="E155" s="293"/>
      <c r="F155" s="341" t="s">
        <v>664</v>
      </c>
      <c r="G155" s="293"/>
      <c r="H155" s="340" t="s">
        <v>697</v>
      </c>
      <c r="I155" s="340" t="s">
        <v>660</v>
      </c>
      <c r="J155" s="340">
        <v>50</v>
      </c>
      <c r="K155" s="336"/>
    </row>
    <row r="156" ht="15" customHeight="1">
      <c r="B156" s="315"/>
      <c r="C156" s="340" t="s">
        <v>683</v>
      </c>
      <c r="D156" s="293"/>
      <c r="E156" s="293"/>
      <c r="F156" s="341" t="s">
        <v>664</v>
      </c>
      <c r="G156" s="293"/>
      <c r="H156" s="340" t="s">
        <v>697</v>
      </c>
      <c r="I156" s="340" t="s">
        <v>660</v>
      </c>
      <c r="J156" s="340">
        <v>50</v>
      </c>
      <c r="K156" s="336"/>
    </row>
    <row r="157" ht="15" customHeight="1">
      <c r="B157" s="315"/>
      <c r="C157" s="340" t="s">
        <v>111</v>
      </c>
      <c r="D157" s="293"/>
      <c r="E157" s="293"/>
      <c r="F157" s="341" t="s">
        <v>658</v>
      </c>
      <c r="G157" s="293"/>
      <c r="H157" s="340" t="s">
        <v>719</v>
      </c>
      <c r="I157" s="340" t="s">
        <v>660</v>
      </c>
      <c r="J157" s="340" t="s">
        <v>720</v>
      </c>
      <c r="K157" s="336"/>
    </row>
    <row r="158" ht="15" customHeight="1">
      <c r="B158" s="315"/>
      <c r="C158" s="340" t="s">
        <v>721</v>
      </c>
      <c r="D158" s="293"/>
      <c r="E158" s="293"/>
      <c r="F158" s="341" t="s">
        <v>658</v>
      </c>
      <c r="G158" s="293"/>
      <c r="H158" s="340" t="s">
        <v>722</v>
      </c>
      <c r="I158" s="340" t="s">
        <v>692</v>
      </c>
      <c r="J158" s="340"/>
      <c r="K158" s="336"/>
    </row>
    <row r="159" ht="15" customHeight="1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ht="18.75" customHeight="1">
      <c r="B160" s="289"/>
      <c r="C160" s="293"/>
      <c r="D160" s="293"/>
      <c r="E160" s="293"/>
      <c r="F160" s="314"/>
      <c r="G160" s="293"/>
      <c r="H160" s="293"/>
      <c r="I160" s="293"/>
      <c r="J160" s="293"/>
      <c r="K160" s="289"/>
    </row>
    <row r="161" ht="18.75" customHeight="1">
      <c r="B161" s="300"/>
      <c r="C161" s="300"/>
      <c r="D161" s="300"/>
      <c r="E161" s="300"/>
      <c r="F161" s="300"/>
      <c r="G161" s="300"/>
      <c r="H161" s="300"/>
      <c r="I161" s="300"/>
      <c r="J161" s="300"/>
      <c r="K161" s="300"/>
    </row>
    <row r="162" ht="7.5" customHeight="1">
      <c r="B162" s="279"/>
      <c r="C162" s="280"/>
      <c r="D162" s="280"/>
      <c r="E162" s="280"/>
      <c r="F162" s="280"/>
      <c r="G162" s="280"/>
      <c r="H162" s="280"/>
      <c r="I162" s="280"/>
      <c r="J162" s="280"/>
      <c r="K162" s="281"/>
    </row>
    <row r="163" ht="45" customHeight="1">
      <c r="B163" s="282"/>
      <c r="C163" s="283" t="s">
        <v>723</v>
      </c>
      <c r="D163" s="283"/>
      <c r="E163" s="283"/>
      <c r="F163" s="283"/>
      <c r="G163" s="283"/>
      <c r="H163" s="283"/>
      <c r="I163" s="283"/>
      <c r="J163" s="283"/>
      <c r="K163" s="284"/>
    </row>
    <row r="164" ht="17.25" customHeight="1">
      <c r="B164" s="282"/>
      <c r="C164" s="307" t="s">
        <v>652</v>
      </c>
      <c r="D164" s="307"/>
      <c r="E164" s="307"/>
      <c r="F164" s="307" t="s">
        <v>653</v>
      </c>
      <c r="G164" s="344"/>
      <c r="H164" s="345" t="s">
        <v>131</v>
      </c>
      <c r="I164" s="345" t="s">
        <v>63</v>
      </c>
      <c r="J164" s="307" t="s">
        <v>654</v>
      </c>
      <c r="K164" s="284"/>
    </row>
    <row r="165" ht="17.25" customHeight="1">
      <c r="B165" s="285"/>
      <c r="C165" s="309" t="s">
        <v>655</v>
      </c>
      <c r="D165" s="309"/>
      <c r="E165" s="309"/>
      <c r="F165" s="310" t="s">
        <v>656</v>
      </c>
      <c r="G165" s="346"/>
      <c r="H165" s="347"/>
      <c r="I165" s="347"/>
      <c r="J165" s="309" t="s">
        <v>657</v>
      </c>
      <c r="K165" s="287"/>
    </row>
    <row r="166" ht="5.25" customHeight="1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ht="15" customHeight="1">
      <c r="B167" s="315"/>
      <c r="C167" s="293" t="s">
        <v>661</v>
      </c>
      <c r="D167" s="293"/>
      <c r="E167" s="293"/>
      <c r="F167" s="314" t="s">
        <v>658</v>
      </c>
      <c r="G167" s="293"/>
      <c r="H167" s="293" t="s">
        <v>697</v>
      </c>
      <c r="I167" s="293" t="s">
        <v>660</v>
      </c>
      <c r="J167" s="293">
        <v>120</v>
      </c>
      <c r="K167" s="336"/>
    </row>
    <row r="168" ht="15" customHeight="1">
      <c r="B168" s="315"/>
      <c r="C168" s="293" t="s">
        <v>706</v>
      </c>
      <c r="D168" s="293"/>
      <c r="E168" s="293"/>
      <c r="F168" s="314" t="s">
        <v>658</v>
      </c>
      <c r="G168" s="293"/>
      <c r="H168" s="293" t="s">
        <v>707</v>
      </c>
      <c r="I168" s="293" t="s">
        <v>660</v>
      </c>
      <c r="J168" s="293" t="s">
        <v>708</v>
      </c>
      <c r="K168" s="336"/>
    </row>
    <row r="169" ht="15" customHeight="1">
      <c r="B169" s="315"/>
      <c r="C169" s="293" t="s">
        <v>607</v>
      </c>
      <c r="D169" s="293"/>
      <c r="E169" s="293"/>
      <c r="F169" s="314" t="s">
        <v>658</v>
      </c>
      <c r="G169" s="293"/>
      <c r="H169" s="293" t="s">
        <v>724</v>
      </c>
      <c r="I169" s="293" t="s">
        <v>660</v>
      </c>
      <c r="J169" s="293" t="s">
        <v>708</v>
      </c>
      <c r="K169" s="336"/>
    </row>
    <row r="170" ht="15" customHeight="1">
      <c r="B170" s="315"/>
      <c r="C170" s="293" t="s">
        <v>663</v>
      </c>
      <c r="D170" s="293"/>
      <c r="E170" s="293"/>
      <c r="F170" s="314" t="s">
        <v>664</v>
      </c>
      <c r="G170" s="293"/>
      <c r="H170" s="293" t="s">
        <v>724</v>
      </c>
      <c r="I170" s="293" t="s">
        <v>660</v>
      </c>
      <c r="J170" s="293">
        <v>50</v>
      </c>
      <c r="K170" s="336"/>
    </row>
    <row r="171" ht="15" customHeight="1">
      <c r="B171" s="315"/>
      <c r="C171" s="293" t="s">
        <v>666</v>
      </c>
      <c r="D171" s="293"/>
      <c r="E171" s="293"/>
      <c r="F171" s="314" t="s">
        <v>658</v>
      </c>
      <c r="G171" s="293"/>
      <c r="H171" s="293" t="s">
        <v>724</v>
      </c>
      <c r="I171" s="293" t="s">
        <v>668</v>
      </c>
      <c r="J171" s="293"/>
      <c r="K171" s="336"/>
    </row>
    <row r="172" ht="15" customHeight="1">
      <c r="B172" s="315"/>
      <c r="C172" s="293" t="s">
        <v>677</v>
      </c>
      <c r="D172" s="293"/>
      <c r="E172" s="293"/>
      <c r="F172" s="314" t="s">
        <v>664</v>
      </c>
      <c r="G172" s="293"/>
      <c r="H172" s="293" t="s">
        <v>724</v>
      </c>
      <c r="I172" s="293" t="s">
        <v>660</v>
      </c>
      <c r="J172" s="293">
        <v>50</v>
      </c>
      <c r="K172" s="336"/>
    </row>
    <row r="173" ht="15" customHeight="1">
      <c r="B173" s="315"/>
      <c r="C173" s="293" t="s">
        <v>685</v>
      </c>
      <c r="D173" s="293"/>
      <c r="E173" s="293"/>
      <c r="F173" s="314" t="s">
        <v>664</v>
      </c>
      <c r="G173" s="293"/>
      <c r="H173" s="293" t="s">
        <v>724</v>
      </c>
      <c r="I173" s="293" t="s">
        <v>660</v>
      </c>
      <c r="J173" s="293">
        <v>50</v>
      </c>
      <c r="K173" s="336"/>
    </row>
    <row r="174" ht="15" customHeight="1">
      <c r="B174" s="315"/>
      <c r="C174" s="293" t="s">
        <v>683</v>
      </c>
      <c r="D174" s="293"/>
      <c r="E174" s="293"/>
      <c r="F174" s="314" t="s">
        <v>664</v>
      </c>
      <c r="G174" s="293"/>
      <c r="H174" s="293" t="s">
        <v>724</v>
      </c>
      <c r="I174" s="293" t="s">
        <v>660</v>
      </c>
      <c r="J174" s="293">
        <v>50</v>
      </c>
      <c r="K174" s="336"/>
    </row>
    <row r="175" ht="15" customHeight="1">
      <c r="B175" s="315"/>
      <c r="C175" s="293" t="s">
        <v>130</v>
      </c>
      <c r="D175" s="293"/>
      <c r="E175" s="293"/>
      <c r="F175" s="314" t="s">
        <v>658</v>
      </c>
      <c r="G175" s="293"/>
      <c r="H175" s="293" t="s">
        <v>725</v>
      </c>
      <c r="I175" s="293" t="s">
        <v>726</v>
      </c>
      <c r="J175" s="293"/>
      <c r="K175" s="336"/>
    </row>
    <row r="176" ht="15" customHeight="1">
      <c r="B176" s="315"/>
      <c r="C176" s="293" t="s">
        <v>63</v>
      </c>
      <c r="D176" s="293"/>
      <c r="E176" s="293"/>
      <c r="F176" s="314" t="s">
        <v>658</v>
      </c>
      <c r="G176" s="293"/>
      <c r="H176" s="293" t="s">
        <v>727</v>
      </c>
      <c r="I176" s="293" t="s">
        <v>728</v>
      </c>
      <c r="J176" s="293">
        <v>1</v>
      </c>
      <c r="K176" s="336"/>
    </row>
    <row r="177" ht="15" customHeight="1">
      <c r="B177" s="315"/>
      <c r="C177" s="293" t="s">
        <v>59</v>
      </c>
      <c r="D177" s="293"/>
      <c r="E177" s="293"/>
      <c r="F177" s="314" t="s">
        <v>658</v>
      </c>
      <c r="G177" s="293"/>
      <c r="H177" s="293" t="s">
        <v>729</v>
      </c>
      <c r="I177" s="293" t="s">
        <v>660</v>
      </c>
      <c r="J177" s="293">
        <v>20</v>
      </c>
      <c r="K177" s="336"/>
    </row>
    <row r="178" ht="15" customHeight="1">
      <c r="B178" s="315"/>
      <c r="C178" s="293" t="s">
        <v>131</v>
      </c>
      <c r="D178" s="293"/>
      <c r="E178" s="293"/>
      <c r="F178" s="314" t="s">
        <v>658</v>
      </c>
      <c r="G178" s="293"/>
      <c r="H178" s="293" t="s">
        <v>730</v>
      </c>
      <c r="I178" s="293" t="s">
        <v>660</v>
      </c>
      <c r="J178" s="293">
        <v>255</v>
      </c>
      <c r="K178" s="336"/>
    </row>
    <row r="179" ht="15" customHeight="1">
      <c r="B179" s="315"/>
      <c r="C179" s="293" t="s">
        <v>132</v>
      </c>
      <c r="D179" s="293"/>
      <c r="E179" s="293"/>
      <c r="F179" s="314" t="s">
        <v>658</v>
      </c>
      <c r="G179" s="293"/>
      <c r="H179" s="293" t="s">
        <v>623</v>
      </c>
      <c r="I179" s="293" t="s">
        <v>660</v>
      </c>
      <c r="J179" s="293">
        <v>10</v>
      </c>
      <c r="K179" s="336"/>
    </row>
    <row r="180" ht="15" customHeight="1">
      <c r="B180" s="315"/>
      <c r="C180" s="293" t="s">
        <v>133</v>
      </c>
      <c r="D180" s="293"/>
      <c r="E180" s="293"/>
      <c r="F180" s="314" t="s">
        <v>658</v>
      </c>
      <c r="G180" s="293"/>
      <c r="H180" s="293" t="s">
        <v>731</v>
      </c>
      <c r="I180" s="293" t="s">
        <v>692</v>
      </c>
      <c r="J180" s="293"/>
      <c r="K180" s="336"/>
    </row>
    <row r="181" ht="15" customHeight="1">
      <c r="B181" s="315"/>
      <c r="C181" s="293" t="s">
        <v>732</v>
      </c>
      <c r="D181" s="293"/>
      <c r="E181" s="293"/>
      <c r="F181" s="314" t="s">
        <v>658</v>
      </c>
      <c r="G181" s="293"/>
      <c r="H181" s="293" t="s">
        <v>733</v>
      </c>
      <c r="I181" s="293" t="s">
        <v>692</v>
      </c>
      <c r="J181" s="293"/>
      <c r="K181" s="336"/>
    </row>
    <row r="182" ht="15" customHeight="1">
      <c r="B182" s="315"/>
      <c r="C182" s="293" t="s">
        <v>721</v>
      </c>
      <c r="D182" s="293"/>
      <c r="E182" s="293"/>
      <c r="F182" s="314" t="s">
        <v>658</v>
      </c>
      <c r="G182" s="293"/>
      <c r="H182" s="293" t="s">
        <v>734</v>
      </c>
      <c r="I182" s="293" t="s">
        <v>692</v>
      </c>
      <c r="J182" s="293"/>
      <c r="K182" s="336"/>
    </row>
    <row r="183" ht="15" customHeight="1">
      <c r="B183" s="315"/>
      <c r="C183" s="293" t="s">
        <v>135</v>
      </c>
      <c r="D183" s="293"/>
      <c r="E183" s="293"/>
      <c r="F183" s="314" t="s">
        <v>664</v>
      </c>
      <c r="G183" s="293"/>
      <c r="H183" s="293" t="s">
        <v>735</v>
      </c>
      <c r="I183" s="293" t="s">
        <v>660</v>
      </c>
      <c r="J183" s="293">
        <v>50</v>
      </c>
      <c r="K183" s="336"/>
    </row>
    <row r="184" ht="15" customHeight="1">
      <c r="B184" s="315"/>
      <c r="C184" s="293" t="s">
        <v>736</v>
      </c>
      <c r="D184" s="293"/>
      <c r="E184" s="293"/>
      <c r="F184" s="314" t="s">
        <v>664</v>
      </c>
      <c r="G184" s="293"/>
      <c r="H184" s="293" t="s">
        <v>737</v>
      </c>
      <c r="I184" s="293" t="s">
        <v>738</v>
      </c>
      <c r="J184" s="293"/>
      <c r="K184" s="336"/>
    </row>
    <row r="185" ht="15" customHeight="1">
      <c r="B185" s="315"/>
      <c r="C185" s="293" t="s">
        <v>739</v>
      </c>
      <c r="D185" s="293"/>
      <c r="E185" s="293"/>
      <c r="F185" s="314" t="s">
        <v>664</v>
      </c>
      <c r="G185" s="293"/>
      <c r="H185" s="293" t="s">
        <v>740</v>
      </c>
      <c r="I185" s="293" t="s">
        <v>738</v>
      </c>
      <c r="J185" s="293"/>
      <c r="K185" s="336"/>
    </row>
    <row r="186" ht="15" customHeight="1">
      <c r="B186" s="315"/>
      <c r="C186" s="293" t="s">
        <v>741</v>
      </c>
      <c r="D186" s="293"/>
      <c r="E186" s="293"/>
      <c r="F186" s="314" t="s">
        <v>664</v>
      </c>
      <c r="G186" s="293"/>
      <c r="H186" s="293" t="s">
        <v>742</v>
      </c>
      <c r="I186" s="293" t="s">
        <v>738</v>
      </c>
      <c r="J186" s="293"/>
      <c r="K186" s="336"/>
    </row>
    <row r="187" ht="15" customHeight="1">
      <c r="B187" s="315"/>
      <c r="C187" s="348" t="s">
        <v>743</v>
      </c>
      <c r="D187" s="293"/>
      <c r="E187" s="293"/>
      <c r="F187" s="314" t="s">
        <v>664</v>
      </c>
      <c r="G187" s="293"/>
      <c r="H187" s="293" t="s">
        <v>744</v>
      </c>
      <c r="I187" s="293" t="s">
        <v>745</v>
      </c>
      <c r="J187" s="349" t="s">
        <v>746</v>
      </c>
      <c r="K187" s="336"/>
    </row>
    <row r="188" ht="15" customHeight="1">
      <c r="B188" s="315"/>
      <c r="C188" s="299" t="s">
        <v>48</v>
      </c>
      <c r="D188" s="293"/>
      <c r="E188" s="293"/>
      <c r="F188" s="314" t="s">
        <v>658</v>
      </c>
      <c r="G188" s="293"/>
      <c r="H188" s="289" t="s">
        <v>747</v>
      </c>
      <c r="I188" s="293" t="s">
        <v>748</v>
      </c>
      <c r="J188" s="293"/>
      <c r="K188" s="336"/>
    </row>
    <row r="189" ht="15" customHeight="1">
      <c r="B189" s="315"/>
      <c r="C189" s="299" t="s">
        <v>749</v>
      </c>
      <c r="D189" s="293"/>
      <c r="E189" s="293"/>
      <c r="F189" s="314" t="s">
        <v>658</v>
      </c>
      <c r="G189" s="293"/>
      <c r="H189" s="293" t="s">
        <v>750</v>
      </c>
      <c r="I189" s="293" t="s">
        <v>692</v>
      </c>
      <c r="J189" s="293"/>
      <c r="K189" s="336"/>
    </row>
    <row r="190" ht="15" customHeight="1">
      <c r="B190" s="315"/>
      <c r="C190" s="299" t="s">
        <v>751</v>
      </c>
      <c r="D190" s="293"/>
      <c r="E190" s="293"/>
      <c r="F190" s="314" t="s">
        <v>658</v>
      </c>
      <c r="G190" s="293"/>
      <c r="H190" s="293" t="s">
        <v>752</v>
      </c>
      <c r="I190" s="293" t="s">
        <v>692</v>
      </c>
      <c r="J190" s="293"/>
      <c r="K190" s="336"/>
    </row>
    <row r="191" ht="15" customHeight="1">
      <c r="B191" s="315"/>
      <c r="C191" s="299" t="s">
        <v>753</v>
      </c>
      <c r="D191" s="293"/>
      <c r="E191" s="293"/>
      <c r="F191" s="314" t="s">
        <v>664</v>
      </c>
      <c r="G191" s="293"/>
      <c r="H191" s="293" t="s">
        <v>754</v>
      </c>
      <c r="I191" s="293" t="s">
        <v>692</v>
      </c>
      <c r="J191" s="293"/>
      <c r="K191" s="336"/>
    </row>
    <row r="192" ht="15" customHeight="1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ht="18.75" customHeight="1">
      <c r="B193" s="289"/>
      <c r="C193" s="293"/>
      <c r="D193" s="293"/>
      <c r="E193" s="293"/>
      <c r="F193" s="314"/>
      <c r="G193" s="293"/>
      <c r="H193" s="293"/>
      <c r="I193" s="293"/>
      <c r="J193" s="293"/>
      <c r="K193" s="289"/>
    </row>
    <row r="194" ht="18.75" customHeight="1">
      <c r="B194" s="289"/>
      <c r="C194" s="293"/>
      <c r="D194" s="293"/>
      <c r="E194" s="293"/>
      <c r="F194" s="314"/>
      <c r="G194" s="293"/>
      <c r="H194" s="293"/>
      <c r="I194" s="293"/>
      <c r="J194" s="293"/>
      <c r="K194" s="289"/>
    </row>
    <row r="195" ht="18.75" customHeight="1">
      <c r="B195" s="300"/>
      <c r="C195" s="300"/>
      <c r="D195" s="300"/>
      <c r="E195" s="300"/>
      <c r="F195" s="300"/>
      <c r="G195" s="300"/>
      <c r="H195" s="300"/>
      <c r="I195" s="300"/>
      <c r="J195" s="300"/>
      <c r="K195" s="300"/>
    </row>
    <row r="196" ht="13.5">
      <c r="B196" s="279"/>
      <c r="C196" s="280"/>
      <c r="D196" s="280"/>
      <c r="E196" s="280"/>
      <c r="F196" s="280"/>
      <c r="G196" s="280"/>
      <c r="H196" s="280"/>
      <c r="I196" s="280"/>
      <c r="J196" s="280"/>
      <c r="K196" s="281"/>
    </row>
    <row r="197" ht="21">
      <c r="B197" s="282"/>
      <c r="C197" s="283" t="s">
        <v>755</v>
      </c>
      <c r="D197" s="283"/>
      <c r="E197" s="283"/>
      <c r="F197" s="283"/>
      <c r="G197" s="283"/>
      <c r="H197" s="283"/>
      <c r="I197" s="283"/>
      <c r="J197" s="283"/>
      <c r="K197" s="284"/>
    </row>
    <row r="198" ht="25.5" customHeight="1">
      <c r="B198" s="282"/>
      <c r="C198" s="351" t="s">
        <v>756</v>
      </c>
      <c r="D198" s="351"/>
      <c r="E198" s="351"/>
      <c r="F198" s="351" t="s">
        <v>757</v>
      </c>
      <c r="G198" s="352"/>
      <c r="H198" s="351" t="s">
        <v>758</v>
      </c>
      <c r="I198" s="351"/>
      <c r="J198" s="351"/>
      <c r="K198" s="284"/>
    </row>
    <row r="199" ht="5.25" customHeight="1">
      <c r="B199" s="315"/>
      <c r="C199" s="312"/>
      <c r="D199" s="312"/>
      <c r="E199" s="312"/>
      <c r="F199" s="312"/>
      <c r="G199" s="293"/>
      <c r="H199" s="312"/>
      <c r="I199" s="312"/>
      <c r="J199" s="312"/>
      <c r="K199" s="336"/>
    </row>
    <row r="200" ht="15" customHeight="1">
      <c r="B200" s="315"/>
      <c r="C200" s="293" t="s">
        <v>748</v>
      </c>
      <c r="D200" s="293"/>
      <c r="E200" s="293"/>
      <c r="F200" s="314" t="s">
        <v>49</v>
      </c>
      <c r="G200" s="293"/>
      <c r="H200" s="293" t="s">
        <v>759</v>
      </c>
      <c r="I200" s="293"/>
      <c r="J200" s="293"/>
      <c r="K200" s="336"/>
    </row>
    <row r="201" ht="15" customHeight="1">
      <c r="B201" s="315"/>
      <c r="C201" s="321"/>
      <c r="D201" s="293"/>
      <c r="E201" s="293"/>
      <c r="F201" s="314" t="s">
        <v>50</v>
      </c>
      <c r="G201" s="293"/>
      <c r="H201" s="293" t="s">
        <v>760</v>
      </c>
      <c r="I201" s="293"/>
      <c r="J201" s="293"/>
      <c r="K201" s="336"/>
    </row>
    <row r="202" ht="15" customHeight="1">
      <c r="B202" s="315"/>
      <c r="C202" s="321"/>
      <c r="D202" s="293"/>
      <c r="E202" s="293"/>
      <c r="F202" s="314" t="s">
        <v>53</v>
      </c>
      <c r="G202" s="293"/>
      <c r="H202" s="293" t="s">
        <v>761</v>
      </c>
      <c r="I202" s="293"/>
      <c r="J202" s="293"/>
      <c r="K202" s="336"/>
    </row>
    <row r="203" ht="15" customHeight="1">
      <c r="B203" s="315"/>
      <c r="C203" s="293"/>
      <c r="D203" s="293"/>
      <c r="E203" s="293"/>
      <c r="F203" s="314" t="s">
        <v>51</v>
      </c>
      <c r="G203" s="293"/>
      <c r="H203" s="293" t="s">
        <v>762</v>
      </c>
      <c r="I203" s="293"/>
      <c r="J203" s="293"/>
      <c r="K203" s="336"/>
    </row>
    <row r="204" ht="15" customHeight="1">
      <c r="B204" s="315"/>
      <c r="C204" s="293"/>
      <c r="D204" s="293"/>
      <c r="E204" s="293"/>
      <c r="F204" s="314" t="s">
        <v>52</v>
      </c>
      <c r="G204" s="293"/>
      <c r="H204" s="293" t="s">
        <v>763</v>
      </c>
      <c r="I204" s="293"/>
      <c r="J204" s="293"/>
      <c r="K204" s="336"/>
    </row>
    <row r="205" ht="15" customHeight="1">
      <c r="B205" s="315"/>
      <c r="C205" s="293"/>
      <c r="D205" s="293"/>
      <c r="E205" s="293"/>
      <c r="F205" s="314"/>
      <c r="G205" s="293"/>
      <c r="H205" s="293"/>
      <c r="I205" s="293"/>
      <c r="J205" s="293"/>
      <c r="K205" s="336"/>
    </row>
    <row r="206" ht="15" customHeight="1">
      <c r="B206" s="315"/>
      <c r="C206" s="293" t="s">
        <v>704</v>
      </c>
      <c r="D206" s="293"/>
      <c r="E206" s="293"/>
      <c r="F206" s="314" t="s">
        <v>82</v>
      </c>
      <c r="G206" s="293"/>
      <c r="H206" s="293" t="s">
        <v>764</v>
      </c>
      <c r="I206" s="293"/>
      <c r="J206" s="293"/>
      <c r="K206" s="336"/>
    </row>
    <row r="207" ht="15" customHeight="1">
      <c r="B207" s="315"/>
      <c r="C207" s="321"/>
      <c r="D207" s="293"/>
      <c r="E207" s="293"/>
      <c r="F207" s="314" t="s">
        <v>601</v>
      </c>
      <c r="G207" s="293"/>
      <c r="H207" s="293" t="s">
        <v>602</v>
      </c>
      <c r="I207" s="293"/>
      <c r="J207" s="293"/>
      <c r="K207" s="336"/>
    </row>
    <row r="208" ht="15" customHeight="1">
      <c r="B208" s="315"/>
      <c r="C208" s="293"/>
      <c r="D208" s="293"/>
      <c r="E208" s="293"/>
      <c r="F208" s="314" t="s">
        <v>599</v>
      </c>
      <c r="G208" s="293"/>
      <c r="H208" s="293" t="s">
        <v>765</v>
      </c>
      <c r="I208" s="293"/>
      <c r="J208" s="293"/>
      <c r="K208" s="336"/>
    </row>
    <row r="209" ht="15" customHeight="1">
      <c r="B209" s="353"/>
      <c r="C209" s="321"/>
      <c r="D209" s="321"/>
      <c r="E209" s="321"/>
      <c r="F209" s="314" t="s">
        <v>603</v>
      </c>
      <c r="G209" s="299"/>
      <c r="H209" s="340" t="s">
        <v>604</v>
      </c>
      <c r="I209" s="340"/>
      <c r="J209" s="340"/>
      <c r="K209" s="354"/>
    </row>
    <row r="210" ht="15" customHeight="1">
      <c r="B210" s="353"/>
      <c r="C210" s="321"/>
      <c r="D210" s="321"/>
      <c r="E210" s="321"/>
      <c r="F210" s="314" t="s">
        <v>605</v>
      </c>
      <c r="G210" s="299"/>
      <c r="H210" s="340" t="s">
        <v>766</v>
      </c>
      <c r="I210" s="340"/>
      <c r="J210" s="340"/>
      <c r="K210" s="354"/>
    </row>
    <row r="211" ht="15" customHeight="1">
      <c r="B211" s="353"/>
      <c r="C211" s="321"/>
      <c r="D211" s="321"/>
      <c r="E211" s="321"/>
      <c r="F211" s="355"/>
      <c r="G211" s="299"/>
      <c r="H211" s="356"/>
      <c r="I211" s="356"/>
      <c r="J211" s="356"/>
      <c r="K211" s="354"/>
    </row>
    <row r="212" ht="15" customHeight="1">
      <c r="B212" s="353"/>
      <c r="C212" s="293" t="s">
        <v>728</v>
      </c>
      <c r="D212" s="321"/>
      <c r="E212" s="321"/>
      <c r="F212" s="314">
        <v>1</v>
      </c>
      <c r="G212" s="299"/>
      <c r="H212" s="340" t="s">
        <v>767</v>
      </c>
      <c r="I212" s="340"/>
      <c r="J212" s="340"/>
      <c r="K212" s="354"/>
    </row>
    <row r="213" ht="15" customHeight="1">
      <c r="B213" s="353"/>
      <c r="C213" s="321"/>
      <c r="D213" s="321"/>
      <c r="E213" s="321"/>
      <c r="F213" s="314">
        <v>2</v>
      </c>
      <c r="G213" s="299"/>
      <c r="H213" s="340" t="s">
        <v>768</v>
      </c>
      <c r="I213" s="340"/>
      <c r="J213" s="340"/>
      <c r="K213" s="354"/>
    </row>
    <row r="214" ht="15" customHeight="1">
      <c r="B214" s="353"/>
      <c r="C214" s="321"/>
      <c r="D214" s="321"/>
      <c r="E214" s="321"/>
      <c r="F214" s="314">
        <v>3</v>
      </c>
      <c r="G214" s="299"/>
      <c r="H214" s="340" t="s">
        <v>769</v>
      </c>
      <c r="I214" s="340"/>
      <c r="J214" s="340"/>
      <c r="K214" s="354"/>
    </row>
    <row r="215" ht="15" customHeight="1">
      <c r="B215" s="353"/>
      <c r="C215" s="321"/>
      <c r="D215" s="321"/>
      <c r="E215" s="321"/>
      <c r="F215" s="314">
        <v>4</v>
      </c>
      <c r="G215" s="299"/>
      <c r="H215" s="340" t="s">
        <v>770</v>
      </c>
      <c r="I215" s="340"/>
      <c r="J215" s="340"/>
      <c r="K215" s="354"/>
    </row>
    <row r="216" ht="12.75" customHeight="1">
      <c r="B216" s="357"/>
      <c r="C216" s="358"/>
      <c r="D216" s="358"/>
      <c r="E216" s="358"/>
      <c r="F216" s="358"/>
      <c r="G216" s="358"/>
      <c r="H216" s="358"/>
      <c r="I216" s="358"/>
      <c r="J216" s="358"/>
      <c r="K216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Antonín Beránek</dc:creator>
  <cp:lastModifiedBy>Antonín Beránek</cp:lastModifiedBy>
  <dcterms:created xsi:type="dcterms:W3CDTF">2018-12-11T05:44:28Z</dcterms:created>
  <dcterms:modified xsi:type="dcterms:W3CDTF">2018-12-11T05:44:30Z</dcterms:modified>
</cp:coreProperties>
</file>